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140" windowWidth="22920" windowHeight="14160" tabRatio="805" activeTab="0"/>
  </bookViews>
  <sheets>
    <sheet name="6 allele locus" sheetId="1" r:id="rId1"/>
    <sheet name="12 allele locus" sheetId="2" r:id="rId2"/>
  </sheets>
  <definedNames/>
  <calcPr fullCalcOnLoad="1"/>
</workbook>
</file>

<file path=xl/sharedStrings.xml><?xml version="1.0" encoding="utf-8"?>
<sst xmlns="http://schemas.openxmlformats.org/spreadsheetml/2006/main" count="186" uniqueCount="34">
  <si>
    <t>Average power of exclusion for a locus with 12 alleles</t>
  </si>
  <si>
    <t>G</t>
  </si>
  <si>
    <t>H</t>
  </si>
  <si>
    <t>I</t>
  </si>
  <si>
    <t>J</t>
  </si>
  <si>
    <t>K</t>
  </si>
  <si>
    <t>L</t>
  </si>
  <si>
    <t>k</t>
  </si>
  <si>
    <t>column sums:</t>
  </si>
  <si>
    <t>PE =</t>
  </si>
  <si>
    <t>tot columns</t>
  </si>
  <si>
    <t>A</t>
  </si>
  <si>
    <t>B</t>
  </si>
  <si>
    <t>C</t>
  </si>
  <si>
    <t>D</t>
  </si>
  <si>
    <t>E</t>
  </si>
  <si>
    <t>F</t>
  </si>
  <si>
    <r>
      <t>[pi+pj][1-(pi+pj)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>]</t>
    </r>
  </si>
  <si>
    <r>
      <t>[1-pi]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 xml:space="preserve"> + [1-pj]</t>
    </r>
    <r>
      <rPr>
        <vertAlign val="superscript"/>
        <sz val="10"/>
        <rFont val="Geneva"/>
        <family val="0"/>
      </rPr>
      <t>3</t>
    </r>
  </si>
  <si>
    <r>
      <t>pipj{[1-pi]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 xml:space="preserve"> + [1-pj]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 xml:space="preserve"> + [pi+pj][1-(pi+pj)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>]}</t>
    </r>
  </si>
  <si>
    <r>
      <t>maximum P</t>
    </r>
    <r>
      <rPr>
        <vertAlign val="subscript"/>
        <sz val="10"/>
        <rFont val="Geneva"/>
        <family val="0"/>
      </rPr>
      <t xml:space="preserve">E </t>
    </r>
    <r>
      <rPr>
        <sz val="10"/>
        <rFont val="Geneva"/>
        <family val="0"/>
      </rPr>
      <t xml:space="preserve">for </t>
    </r>
    <r>
      <rPr>
        <i/>
        <sz val="10"/>
        <rFont val="Geneva"/>
        <family val="0"/>
      </rPr>
      <t>k</t>
    </r>
    <r>
      <rPr>
        <sz val="10"/>
        <rFont val="Geneva"/>
        <family val="0"/>
      </rPr>
      <t xml:space="preserve"> alleles</t>
    </r>
  </si>
  <si>
    <t>Average power of exclusion for a locus with 6 alleles</t>
  </si>
  <si>
    <t>Allele frequencies:</t>
  </si>
  <si>
    <t>Sum allele freqs (should = 1)</t>
  </si>
  <si>
    <r>
      <t>[pi(1-pi)]</t>
    </r>
    <r>
      <rPr>
        <vertAlign val="superscript"/>
        <sz val="10"/>
        <rFont val="Geneva"/>
        <family val="0"/>
      </rPr>
      <t>2</t>
    </r>
  </si>
  <si>
    <r>
      <t>average P</t>
    </r>
    <r>
      <rPr>
        <b/>
        <vertAlign val="subscript"/>
        <sz val="10"/>
        <rFont val="Geneva"/>
        <family val="0"/>
      </rPr>
      <t>E</t>
    </r>
  </si>
  <si>
    <t>Enter values in the cells that look like:</t>
  </si>
  <si>
    <t>Main results in cells that look like:</t>
  </si>
  <si>
    <r>
      <t xml:space="preserve">Simulation accompanies the text </t>
    </r>
    <r>
      <rPr>
        <i/>
        <sz val="10"/>
        <rFont val="Verdana"/>
        <family val="0"/>
      </rPr>
      <t>Population Genetics</t>
    </r>
    <r>
      <rPr>
        <sz val="10"/>
        <rFont val="Verdana"/>
        <family val="0"/>
      </rPr>
      <t xml:space="preserve"> and can be used and</t>
    </r>
  </si>
  <si>
    <t>redisitributed as long as this notice is retained and no fee is charged.</t>
  </si>
  <si>
    <t>Spreadsheet simulation copyright 2009 by Matthew B. Hamilton.  All rights reserved.</t>
  </si>
  <si>
    <t>individuals sampled (n) =</t>
  </si>
  <si>
    <t>probability of a random match for a sample of n individuals =</t>
  </si>
  <si>
    <t>See Interact Box 4.1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</si>
</sst>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000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vertAlign val="superscript"/>
      <sz val="10"/>
      <name val="Geneva"/>
      <family val="0"/>
    </font>
    <font>
      <vertAlign val="subscript"/>
      <sz val="10"/>
      <name val="Geneva"/>
      <family val="0"/>
    </font>
    <font>
      <b/>
      <vertAlign val="subscript"/>
      <sz val="10"/>
      <name val="Geneva"/>
      <family val="0"/>
    </font>
    <font>
      <sz val="10"/>
      <name val="Verdana"/>
      <family val="0"/>
    </font>
    <font>
      <i/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/>
    </xf>
    <xf numFmtId="168" fontId="0" fillId="3" borderId="2" xfId="0" applyNumberForma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0" fillId="0" borderId="0" xfId="0" applyAlignment="1">
      <alignment horizontal="right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I14" sqref="I14"/>
    </sheetView>
  </sheetViews>
  <sheetFormatPr defaultColWidth="11.00390625" defaultRowHeight="12.75"/>
  <cols>
    <col min="2" max="2" width="11.75390625" style="0" bestFit="1" customWidth="1"/>
    <col min="5" max="5" width="11.75390625" style="0" bestFit="1" customWidth="1"/>
    <col min="16" max="16" width="12.875" style="0" customWidth="1"/>
  </cols>
  <sheetData>
    <row r="1" spans="1:12" ht="12.75">
      <c r="A1" s="30" t="s">
        <v>21</v>
      </c>
      <c r="F1" s="20" t="s">
        <v>30</v>
      </c>
      <c r="G1" s="21"/>
      <c r="H1" s="21"/>
      <c r="I1" s="21"/>
      <c r="J1" s="21"/>
      <c r="K1" s="21"/>
      <c r="L1" s="27"/>
    </row>
    <row r="2" spans="3:12" ht="12.75">
      <c r="C2" s="26" t="s">
        <v>26</v>
      </c>
      <c r="D2" s="16"/>
      <c r="F2" s="22" t="s">
        <v>28</v>
      </c>
      <c r="G2" s="23"/>
      <c r="H2" s="23"/>
      <c r="I2" s="23"/>
      <c r="J2" s="23"/>
      <c r="K2" s="23"/>
      <c r="L2" s="28"/>
    </row>
    <row r="3" spans="3:12" ht="12.75">
      <c r="C3" s="26" t="s">
        <v>27</v>
      </c>
      <c r="D3" s="18"/>
      <c r="F3" s="24" t="s">
        <v>29</v>
      </c>
      <c r="G3" s="25"/>
      <c r="H3" s="25"/>
      <c r="I3" s="25"/>
      <c r="J3" s="25"/>
      <c r="K3" s="25"/>
      <c r="L3" s="29"/>
    </row>
    <row r="5" spans="2:6" ht="16.5">
      <c r="B5" s="7" t="s">
        <v>7</v>
      </c>
      <c r="C5" s="2" t="s">
        <v>20</v>
      </c>
      <c r="D5" s="2"/>
      <c r="F5" s="30" t="s">
        <v>33</v>
      </c>
    </row>
    <row r="6" spans="2:3" ht="12.75">
      <c r="B6" s="17">
        <v>6</v>
      </c>
      <c r="C6" s="8">
        <f>((B6-1)*((POWER(B6,3)-POWER(B6,2)-(2*B6)+3))/(POWER(B6,4)))</f>
        <v>0.6597222222222222</v>
      </c>
    </row>
    <row r="9" ht="12.75">
      <c r="A9" s="11" t="s">
        <v>22</v>
      </c>
    </row>
    <row r="10" spans="1:8" ht="12.7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H10" s="10" t="s">
        <v>23</v>
      </c>
    </row>
    <row r="11" spans="1:8" ht="12.75">
      <c r="A11" s="15">
        <v>0.045</v>
      </c>
      <c r="B11" s="15">
        <v>0.159</v>
      </c>
      <c r="C11" s="15">
        <v>0.58</v>
      </c>
      <c r="D11" s="15">
        <v>0.114</v>
      </c>
      <c r="E11" s="15">
        <v>0.08</v>
      </c>
      <c r="F11" s="15">
        <v>0.022</v>
      </c>
      <c r="H11" s="4">
        <f>SUM(A11:F11)</f>
        <v>1</v>
      </c>
    </row>
    <row r="13" spans="2:3" ht="16.5">
      <c r="B13" s="13" t="s">
        <v>25</v>
      </c>
      <c r="C13" s="19">
        <f>SUM(B53:G53)+B48</f>
        <v>0.40209863558982795</v>
      </c>
    </row>
    <row r="15" spans="2:3" ht="12.75">
      <c r="B15" s="14" t="s">
        <v>31</v>
      </c>
      <c r="C15" s="16">
        <v>30</v>
      </c>
    </row>
    <row r="16" spans="4:5" ht="12.75">
      <c r="D16" s="14" t="s">
        <v>32</v>
      </c>
      <c r="E16" s="19">
        <f>1-POWER((1-C13),C15)</f>
        <v>0.9999998009847602</v>
      </c>
    </row>
    <row r="19" ht="15">
      <c r="B19" t="s">
        <v>18</v>
      </c>
    </row>
    <row r="20" spans="2:16" ht="12.75"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P20" s="3"/>
    </row>
    <row r="21" ht="12.75">
      <c r="A21" s="6" t="s">
        <v>11</v>
      </c>
    </row>
    <row r="22" spans="1:2" ht="12.75">
      <c r="A22" s="6" t="s">
        <v>12</v>
      </c>
      <c r="B22">
        <f>(POWER(1-$A$11,3)+POWER(1-$B$11,3))</f>
        <v>1.4658071959999999</v>
      </c>
    </row>
    <row r="23" spans="1:3" ht="12.75">
      <c r="A23" s="6" t="s">
        <v>13</v>
      </c>
      <c r="B23">
        <f>(POWER(1-$A$11,3)+POWER(1-$C$11,3))</f>
        <v>0.945071875</v>
      </c>
      <c r="C23">
        <f>(POWER(1-$B$11,3)+POWER(1-$C$11,3))</f>
        <v>0.668911321</v>
      </c>
    </row>
    <row r="24" spans="1:4" ht="12.75">
      <c r="A24" s="6" t="s">
        <v>14</v>
      </c>
      <c r="B24">
        <f>(POWER(1-$A$11,3)+POWER(1-$D$11,3))</f>
        <v>1.566490331</v>
      </c>
      <c r="C24">
        <f>(POWER(1-$B$11,3)+POWER(1-$D$11,3))</f>
        <v>1.290329777</v>
      </c>
      <c r="D24">
        <f>(POWER(1-$C$11,3)+POWER(1-$D$11,3))</f>
        <v>0.7695944560000001</v>
      </c>
    </row>
    <row r="25" spans="1:5" ht="12.75">
      <c r="A25" s="6" t="s">
        <v>15</v>
      </c>
      <c r="B25">
        <f>(POWER(1-$A$11,3)+POWER(1-$E$11,3))</f>
        <v>1.6496718750000001</v>
      </c>
      <c r="C25">
        <f>(POWER(1-$B$11,3)+POWER(1-$E$11,3))</f>
        <v>1.373511321</v>
      </c>
      <c r="D25">
        <f>(POWER(1-$C$11,3)+POWER(1-$E$11,3))</f>
        <v>0.8527760000000001</v>
      </c>
      <c r="E25">
        <f>(POWER(1-$D$11,3)+POWER(1-$E$11,3))</f>
        <v>1.4741944560000002</v>
      </c>
    </row>
    <row r="26" spans="1:6" ht="12.75">
      <c r="A26" s="6" t="s">
        <v>16</v>
      </c>
      <c r="B26">
        <f>(POWER(1-$A$11,3)+POWER(1-$F$11,3))</f>
        <v>1.806425227</v>
      </c>
      <c r="C26">
        <f>(POWER(1-$B$11,3)+POWER(1-$F$11,3))</f>
        <v>1.530264673</v>
      </c>
      <c r="D26">
        <f>(POWER(1-$C$11,3)+POWER(1-$F$11,3))</f>
        <v>1.009529352</v>
      </c>
      <c r="E26">
        <f>(POWER(1-$D$11,3)+POWER(1-$F$11,3))</f>
        <v>1.6309478080000002</v>
      </c>
      <c r="F26">
        <f>(POWER(1-$E$11,3)+POWER(1-$F$11,3))</f>
        <v>1.714129352</v>
      </c>
    </row>
    <row r="29" ht="15">
      <c r="B29" t="s">
        <v>17</v>
      </c>
    </row>
    <row r="30" spans="2:16" ht="12.75"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P30" s="3"/>
    </row>
    <row r="31" ht="12.75">
      <c r="A31" s="6" t="s">
        <v>11</v>
      </c>
    </row>
    <row r="32" spans="1:2" ht="12.75">
      <c r="A32" s="6" t="s">
        <v>12</v>
      </c>
      <c r="B32">
        <f>(POWER(1-($A$11+B$11),2))*($A$11+B$11)</f>
        <v>0.12925766400000002</v>
      </c>
    </row>
    <row r="33" spans="1:3" ht="12.75">
      <c r="A33" s="6" t="s">
        <v>13</v>
      </c>
      <c r="B33">
        <f>(POWER(1-($A$11+C$11),2))*($A$11+C$11)</f>
        <v>0.087890625</v>
      </c>
      <c r="C33">
        <f>(POWER(1-($B$11+C$11),2))*($B$11+C$11)</f>
        <v>0.050341419</v>
      </c>
    </row>
    <row r="34" spans="1:4" ht="12.75">
      <c r="A34" s="6" t="s">
        <v>14</v>
      </c>
      <c r="B34">
        <f>(POWER(1-($A$11+D$11),2))*($A$11+D$11)</f>
        <v>0.11245767899999999</v>
      </c>
      <c r="C34">
        <f>(POWER(1-($B$11+D$11),2))*($B$11+D$11)</f>
        <v>0.14428841699999997</v>
      </c>
      <c r="D34">
        <f>(POWER(1-($C$11+D$11),2))*($C$11+D$11)</f>
        <v>0.06498338400000002</v>
      </c>
    </row>
    <row r="35" spans="1:5" ht="12.75">
      <c r="A35" s="6" t="s">
        <v>15</v>
      </c>
      <c r="B35">
        <f>(POWER(1-($A$11+E$11),2))*($A$11+E$11)</f>
        <v>0.095703125</v>
      </c>
      <c r="C35">
        <f>(POWER(1-($B$11+E$11),2))*($B$11+E$11)</f>
        <v>0.138409919</v>
      </c>
      <c r="D35">
        <f>(POWER(1-($C$11+E$11),2))*($C$11+E$11)</f>
        <v>0.07629600000000003</v>
      </c>
      <c r="E35">
        <f>(POWER(1-($D$11+E$11),2))*($D$11+E$11)</f>
        <v>0.12602938400000002</v>
      </c>
    </row>
    <row r="36" spans="1:6" ht="12.75">
      <c r="A36" s="6" t="s">
        <v>16</v>
      </c>
      <c r="B36">
        <f>(POWER(1-($A$11+F$11),2))*($A$11+F$11)</f>
        <v>0.05832276300000001</v>
      </c>
      <c r="C36">
        <f>(POWER(1-($B$11+F$11),2))*($B$11+F$11)</f>
        <v>0.12140774099999999</v>
      </c>
      <c r="D36">
        <f>(POWER(1-($C$11+F$11),2))*($C$11+F$11)</f>
        <v>0.095359208</v>
      </c>
      <c r="E36">
        <f>(POWER(1-($D$11+F$11),2))*($D$11+F$11)</f>
        <v>0.101523456</v>
      </c>
      <c r="F36">
        <f>(POWER(1-($E$11+F$11),2))*($E$11+F$11)</f>
        <v>0.08225320800000001</v>
      </c>
    </row>
    <row r="39" ht="15">
      <c r="B39" t="s">
        <v>19</v>
      </c>
    </row>
    <row r="40" spans="2:16" ht="12.75"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P40" s="3"/>
    </row>
    <row r="41" ht="12.75">
      <c r="A41" s="6" t="s">
        <v>11</v>
      </c>
    </row>
    <row r="42" spans="1:2" ht="12.75">
      <c r="A42" s="6" t="s">
        <v>12</v>
      </c>
      <c r="B42">
        <f>($A$11*B$11)*(B22+B32)</f>
        <v>0.0114126890733</v>
      </c>
    </row>
    <row r="43" spans="1:3" ht="12.75">
      <c r="A43" s="6" t="s">
        <v>13</v>
      </c>
      <c r="B43">
        <f>($A$11*C$11)*(B23+B33)</f>
        <v>0.02696032125</v>
      </c>
      <c r="C43">
        <f>($B$11*C$11)*(C23+C33)</f>
        <v>0.06632948768279999</v>
      </c>
    </row>
    <row r="44" spans="1:4" ht="12.75">
      <c r="A44" s="6" t="s">
        <v>14</v>
      </c>
      <c r="B44">
        <f>($A$11*D$11)*(B24+B34)</f>
        <v>0.0086130032913</v>
      </c>
      <c r="C44">
        <f>($B$11*D$11)*(C24+C34)</f>
        <v>0.026003889384444</v>
      </c>
      <c r="D44">
        <f>($C$11*D$11)*(D24+D34)</f>
        <v>0.055182286780800005</v>
      </c>
    </row>
    <row r="45" spans="1:5" ht="12.75">
      <c r="A45" s="6" t="s">
        <v>15</v>
      </c>
      <c r="B45">
        <f>($A$11*E$11)*(B25+B35)</f>
        <v>0.00628335</v>
      </c>
      <c r="C45">
        <f>($B$11*E$11)*(C25+C35)</f>
        <v>0.0192316381728</v>
      </c>
      <c r="D45">
        <f>($C$11*E$11)*(D25+D35)</f>
        <v>0.0431089408</v>
      </c>
      <c r="E45">
        <f>($D$11*E$11)*(E25+E35)</f>
        <v>0.014594041420800005</v>
      </c>
    </row>
    <row r="46" spans="1:6" ht="12.75">
      <c r="A46" s="6" t="s">
        <v>16</v>
      </c>
      <c r="B46">
        <f>($A$11*F$11)*(B26+B36)</f>
        <v>0.0018461005101</v>
      </c>
      <c r="C46">
        <f>($B$11*F$11)*(C26+C36)</f>
        <v>0.005777550104172</v>
      </c>
      <c r="D46">
        <f>($C$11*F$11)*(D26+D36)</f>
        <v>0.0140983780256</v>
      </c>
      <c r="E46">
        <f>($D$11*F$11)*(E26+E36)</f>
        <v>0.004345037930112</v>
      </c>
      <c r="F46">
        <f>($E$11*F$11)*(F26+F36)</f>
        <v>0.0031616333056</v>
      </c>
    </row>
    <row r="47" spans="1:6" ht="12.75">
      <c r="A47" t="s">
        <v>8</v>
      </c>
      <c r="B47">
        <f>SUM(B42:B46)</f>
        <v>0.055115464124699996</v>
      </c>
      <c r="C47">
        <f>SUM(C43:C46)</f>
        <v>0.11734256534421597</v>
      </c>
      <c r="D47">
        <f>SUM(D44:D46)</f>
        <v>0.1123896056064</v>
      </c>
      <c r="E47">
        <f>SUM(E45:E46)</f>
        <v>0.018939079350912005</v>
      </c>
      <c r="F47">
        <f>SUM(F46:F46)</f>
        <v>0.0031616333056</v>
      </c>
    </row>
    <row r="48" spans="1:2" ht="12.75">
      <c r="A48" t="s">
        <v>10</v>
      </c>
      <c r="B48">
        <f>SUM(B47:F47)</f>
        <v>0.30694834773182794</v>
      </c>
    </row>
    <row r="51" ht="15">
      <c r="B51" s="3" t="s">
        <v>24</v>
      </c>
    </row>
    <row r="52" spans="2:7" ht="12.75">
      <c r="B52" s="6" t="s">
        <v>11</v>
      </c>
      <c r="C52" s="6" t="s">
        <v>12</v>
      </c>
      <c r="D52" s="6" t="s">
        <v>13</v>
      </c>
      <c r="E52" s="6" t="s">
        <v>14</v>
      </c>
      <c r="F52" s="6" t="s">
        <v>15</v>
      </c>
      <c r="G52" s="6" t="s">
        <v>16</v>
      </c>
    </row>
    <row r="53" spans="2:7" ht="12.75">
      <c r="B53" s="12">
        <f aca="true" t="shared" si="0" ref="B53:G53">POWER(A$11*(1-A$11),2)</f>
        <v>0.001846850625</v>
      </c>
      <c r="C53" s="12">
        <f t="shared" si="0"/>
        <v>0.017880770961000002</v>
      </c>
      <c r="D53" s="12">
        <f t="shared" si="0"/>
        <v>0.059340960000000005</v>
      </c>
      <c r="E53" s="12">
        <f t="shared" si="0"/>
        <v>0.010201808016000001</v>
      </c>
      <c r="F53" s="12">
        <f t="shared" si="0"/>
        <v>0.00541696</v>
      </c>
      <c r="G53" s="12">
        <f t="shared" si="0"/>
        <v>0.0004629382559999999</v>
      </c>
    </row>
    <row r="54" spans="2:7" ht="12.75">
      <c r="B54" s="6"/>
      <c r="C54" s="6"/>
      <c r="D54" s="6"/>
      <c r="E54" s="6"/>
      <c r="F54" s="6"/>
      <c r="G54" s="6"/>
    </row>
    <row r="56" spans="1:2" ht="12.75">
      <c r="A56" t="s">
        <v>9</v>
      </c>
      <c r="B56" s="1">
        <f>SUM(B53:G53)+B48</f>
        <v>0.40209863558982795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J6" sqref="J6"/>
    </sheetView>
  </sheetViews>
  <sheetFormatPr defaultColWidth="11.00390625" defaultRowHeight="12.75"/>
  <cols>
    <col min="2" max="2" width="11.75390625" style="0" customWidth="1"/>
    <col min="5" max="5" width="11.75390625" style="0" customWidth="1"/>
  </cols>
  <sheetData>
    <row r="1" spans="1:12" ht="12.75">
      <c r="A1" s="30" t="s">
        <v>0</v>
      </c>
      <c r="F1" s="20" t="s">
        <v>30</v>
      </c>
      <c r="G1" s="21"/>
      <c r="H1" s="21"/>
      <c r="I1" s="21"/>
      <c r="J1" s="21"/>
      <c r="K1" s="21"/>
      <c r="L1" s="27"/>
    </row>
    <row r="2" spans="3:12" ht="12.75">
      <c r="C2" s="26" t="s">
        <v>26</v>
      </c>
      <c r="D2" s="16"/>
      <c r="F2" s="22" t="s">
        <v>28</v>
      </c>
      <c r="G2" s="23"/>
      <c r="H2" s="23"/>
      <c r="I2" s="23"/>
      <c r="J2" s="23"/>
      <c r="K2" s="23"/>
      <c r="L2" s="28"/>
    </row>
    <row r="3" spans="3:12" ht="12.75">
      <c r="C3" s="26" t="s">
        <v>27</v>
      </c>
      <c r="D3" s="18"/>
      <c r="F3" s="24" t="s">
        <v>29</v>
      </c>
      <c r="G3" s="25"/>
      <c r="H3" s="25"/>
      <c r="I3" s="25"/>
      <c r="J3" s="25"/>
      <c r="K3" s="25"/>
      <c r="L3" s="29"/>
    </row>
    <row r="5" spans="2:6" ht="16.5">
      <c r="B5" s="7" t="s">
        <v>7</v>
      </c>
      <c r="C5" s="2" t="s">
        <v>20</v>
      </c>
      <c r="D5" s="2"/>
      <c r="F5" s="30" t="s">
        <v>33</v>
      </c>
    </row>
    <row r="6" spans="2:3" ht="12.75">
      <c r="B6" s="17">
        <v>12</v>
      </c>
      <c r="C6" s="8">
        <f>((B6-1)*((POWER(B6,3)-POWER(B6,2)-(2*B6)+3))/(POWER(B6,4)))</f>
        <v>0.8291377314814815</v>
      </c>
    </row>
    <row r="9" ht="12.75">
      <c r="A9" s="11" t="s">
        <v>22</v>
      </c>
    </row>
    <row r="10" spans="1:14" ht="12.7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9" t="s">
        <v>1</v>
      </c>
      <c r="H10" s="9" t="s">
        <v>2</v>
      </c>
      <c r="I10" s="9" t="s">
        <v>3</v>
      </c>
      <c r="J10" s="9" t="s">
        <v>4</v>
      </c>
      <c r="K10" s="9" t="s">
        <v>5</v>
      </c>
      <c r="L10" s="9" t="s">
        <v>6</v>
      </c>
      <c r="N10" s="10" t="s">
        <v>23</v>
      </c>
    </row>
    <row r="11" spans="1:14" ht="12.75">
      <c r="A11" s="15">
        <v>0.1</v>
      </c>
      <c r="B11" s="15">
        <v>0.085</v>
      </c>
      <c r="C11" s="15">
        <v>0.083</v>
      </c>
      <c r="D11" s="15">
        <v>0.3</v>
      </c>
      <c r="E11" s="15">
        <v>0.2</v>
      </c>
      <c r="F11" s="15">
        <v>0.01</v>
      </c>
      <c r="G11" s="15">
        <v>0.02</v>
      </c>
      <c r="H11" s="15">
        <v>0.03</v>
      </c>
      <c r="I11" s="15">
        <v>0.06</v>
      </c>
      <c r="J11" s="15">
        <v>0.01</v>
      </c>
      <c r="K11" s="15">
        <v>0.082</v>
      </c>
      <c r="L11" s="15">
        <v>0.02</v>
      </c>
      <c r="N11" s="4">
        <f>SUM(A11:L11)</f>
        <v>1</v>
      </c>
    </row>
    <row r="13" spans="2:3" ht="16.5">
      <c r="B13" s="13" t="s">
        <v>25</v>
      </c>
      <c r="C13" s="19">
        <f>SUM(B70:M70)+B65</f>
        <v>0.6805465794753202</v>
      </c>
    </row>
    <row r="15" spans="2:3" ht="12.75">
      <c r="B15" s="14" t="s">
        <v>31</v>
      </c>
      <c r="C15" s="16">
        <v>30</v>
      </c>
    </row>
    <row r="16" spans="4:5" ht="12.75">
      <c r="D16" s="14" t="s">
        <v>32</v>
      </c>
      <c r="E16" s="19">
        <f>1-POWER((1-C13),C15)</f>
        <v>0.9999999999999987</v>
      </c>
    </row>
    <row r="18" ht="15">
      <c r="B18" t="s">
        <v>18</v>
      </c>
    </row>
    <row r="19" spans="2:16" ht="12.75"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9" t="s">
        <v>1</v>
      </c>
      <c r="I19" s="9" t="s">
        <v>2</v>
      </c>
      <c r="J19" s="9" t="s">
        <v>3</v>
      </c>
      <c r="K19" s="9" t="s">
        <v>4</v>
      </c>
      <c r="L19" s="9" t="s">
        <v>5</v>
      </c>
      <c r="M19" s="9" t="s">
        <v>6</v>
      </c>
      <c r="P19" s="3"/>
    </row>
    <row r="20" ht="12.75">
      <c r="A20" s="6" t="s">
        <v>11</v>
      </c>
    </row>
    <row r="21" spans="1:2" ht="12.75">
      <c r="A21" s="6" t="s">
        <v>12</v>
      </c>
      <c r="B21">
        <f>(POWER(1-$A$11,3)+POWER(1-B$11,3))</f>
        <v>1.495060875</v>
      </c>
    </row>
    <row r="22" spans="1:3" ht="12.75">
      <c r="A22" s="6" t="s">
        <v>13</v>
      </c>
      <c r="B22">
        <f>(POWER(1-$A$11,3)+POWER(1-C$11,3))</f>
        <v>1.5000952130000003</v>
      </c>
      <c r="C22">
        <f>(POWER(1-$B$11,3)+POWER(1-C$11,3))</f>
        <v>1.5371560880000001</v>
      </c>
    </row>
    <row r="23" spans="1:4" ht="12.75">
      <c r="A23" s="6" t="s">
        <v>14</v>
      </c>
      <c r="B23">
        <f>(POWER(1-$A$11,3)+POWER(1-D$11,3))</f>
        <v>1.072</v>
      </c>
      <c r="C23">
        <f>(POWER(1-$B$11,3)+POWER(1-D$11,3))</f>
        <v>1.109060875</v>
      </c>
      <c r="D23">
        <f>(POWER(1-$C$11,3)+POWER(1-$D$11,3))</f>
        <v>1.1140952130000001</v>
      </c>
    </row>
    <row r="24" spans="1:5" ht="12.75">
      <c r="A24" s="6" t="s">
        <v>15</v>
      </c>
      <c r="B24">
        <f>(POWER(1-$A$11,3)+POWER(1-E$11,3))</f>
        <v>1.241</v>
      </c>
      <c r="C24">
        <f>(POWER(1-$B$11,3)+POWER(1-E$11,3))</f>
        <v>1.2780608750000002</v>
      </c>
      <c r="D24">
        <f>(POWER(1-$C$11,3)+POWER(1-$E$11,3))</f>
        <v>1.2830952130000002</v>
      </c>
      <c r="E24">
        <f>(POWER(1-$D$11,3)+POWER(1-$E$11,3))</f>
        <v>0.855</v>
      </c>
    </row>
    <row r="25" spans="1:6" ht="12.75">
      <c r="A25" s="6" t="s">
        <v>16</v>
      </c>
      <c r="B25">
        <f>(POWER(1-$A$11,3)+POWER(1-F$11,3))</f>
        <v>1.699299</v>
      </c>
      <c r="C25">
        <f>(POWER(1-$B$11,3)+POWER(1-F$11,3))</f>
        <v>1.736359875</v>
      </c>
      <c r="D25">
        <f>(POWER(1-$C$11,3)+POWER(1-F$11,3))</f>
        <v>1.741394213</v>
      </c>
      <c r="E25">
        <f>(POWER(1-$D$11,3)+POWER(1-$F$11,3))</f>
        <v>1.3132989999999998</v>
      </c>
      <c r="F25">
        <f>(POWER(1-$E$11,3)+POWER(1-F$11,3))</f>
        <v>1.482299</v>
      </c>
    </row>
    <row r="26" spans="1:7" ht="12.75">
      <c r="A26" s="9" t="s">
        <v>1</v>
      </c>
      <c r="B26">
        <f>(POWER(1-$A$11,3)+POWER(1-G$11,3))</f>
        <v>1.6701920000000001</v>
      </c>
      <c r="C26">
        <f>(POWER(1-$B$11,3)+POWER(1-G$11,3))</f>
        <v>1.707252875</v>
      </c>
      <c r="D26">
        <f>(POWER(1-$C$11,3)+POWER(1-G$11,3))</f>
        <v>1.7122872130000002</v>
      </c>
      <c r="E26">
        <f>(POWER(1-$D$11,3)+POWER(1-G$11,3))</f>
        <v>1.2841919999999998</v>
      </c>
      <c r="F26">
        <f>(POWER(1-$E$11,3)+POWER(1-G$11,3))</f>
        <v>1.453192</v>
      </c>
      <c r="G26">
        <f>(POWER(1-$F$11,3)+POWER(1-G$11,3))</f>
        <v>1.9114909999999998</v>
      </c>
    </row>
    <row r="27" spans="1:8" ht="12.75">
      <c r="A27" s="9" t="s">
        <v>2</v>
      </c>
      <c r="B27">
        <f>(POWER(1-$A$11,3)+POWER(1-H$11,3))</f>
        <v>1.641673</v>
      </c>
      <c r="C27">
        <f>(POWER(1-$B$11,3)+POWER(1-H$11,3))</f>
        <v>1.678733875</v>
      </c>
      <c r="D27">
        <f>(POWER(1-$C$11,3)+POWER(1-H$11,3))</f>
        <v>1.683768213</v>
      </c>
      <c r="E27">
        <f>(POWER(1-$D$11,3)+POWER(1-H$11,3))</f>
        <v>1.2556729999999998</v>
      </c>
      <c r="F27">
        <f>(POWER(1-$E$11,3)+POWER(1-H$11,3))</f>
        <v>1.424673</v>
      </c>
      <c r="G27">
        <f>(POWER(1-$F$11,3)+POWER(1-H$11,3))</f>
        <v>1.8829719999999999</v>
      </c>
      <c r="H27">
        <f>(POWER(1-$G$11,3)+POWER(1-H$11,3))</f>
        <v>1.8538649999999999</v>
      </c>
    </row>
    <row r="28" spans="1:9" ht="12.75">
      <c r="A28" s="9" t="s">
        <v>3</v>
      </c>
      <c r="B28">
        <f>(POWER(1-$A$11,3)+POWER(1-I$11,3))</f>
        <v>1.559584</v>
      </c>
      <c r="C28">
        <f>(POWER(1-$B$11,3)+POWER(1-I$11,3))</f>
        <v>1.596644875</v>
      </c>
      <c r="D28">
        <f>(POWER(1-$C$11,3)+POWER(1-I$11,3))</f>
        <v>1.6016792130000002</v>
      </c>
      <c r="E28">
        <f>(POWER(1-$D$11,3)+POWER(1-I$11,3))</f>
        <v>1.1735839999999997</v>
      </c>
      <c r="F28">
        <f>(POWER(1-$E$11,3)+POWER(1-I$11,3))</f>
        <v>1.342584</v>
      </c>
      <c r="G28">
        <f>(POWER(1-$F$11,3)+POWER(1-I$11,3))</f>
        <v>1.8008829999999998</v>
      </c>
      <c r="H28">
        <f>(POWER(1-$G$11,3)+POWER(1-I$11,3))</f>
        <v>1.7717759999999998</v>
      </c>
      <c r="I28">
        <f>(POWER(1-$H$11,3)+POWER(1-I$11,3))</f>
        <v>1.7432569999999998</v>
      </c>
    </row>
    <row r="29" spans="1:10" ht="12.75">
      <c r="A29" s="9" t="s">
        <v>4</v>
      </c>
      <c r="B29">
        <f>(POWER(1-$A$11,3)+POWER(1-J$11,3))</f>
        <v>1.699299</v>
      </c>
      <c r="C29">
        <f>(POWER(1-$B$11,3)+POWER(1-J$11,3))</f>
        <v>1.736359875</v>
      </c>
      <c r="D29">
        <f>(POWER(1-$C$11,3)+POWER(1-J$11,3))</f>
        <v>1.741394213</v>
      </c>
      <c r="E29">
        <f>(POWER(1-$D$11,3)+POWER(1-J$11,3))</f>
        <v>1.3132989999999998</v>
      </c>
      <c r="F29">
        <f>(POWER(1-$E$11,3)+POWER(1-J$11,3))</f>
        <v>1.482299</v>
      </c>
      <c r="G29">
        <f>(POWER(1-$F$11,3)+POWER(1-J$11,3))</f>
        <v>1.9405979999999998</v>
      </c>
      <c r="H29">
        <f>(POWER(1-$G$11,3)+POWER(1-J$11,3))</f>
        <v>1.9114909999999998</v>
      </c>
      <c r="I29">
        <f>(POWER(1-$H$11,3)+POWER(1-J$11,3))</f>
        <v>1.8829719999999999</v>
      </c>
      <c r="J29">
        <f>(POWER(1-$I$11,3)+POWER(1-J$11,3))</f>
        <v>1.8008829999999998</v>
      </c>
    </row>
    <row r="30" spans="1:11" ht="12.75">
      <c r="A30" s="9" t="s">
        <v>5</v>
      </c>
      <c r="B30">
        <f>(POWER(1-$A$11,3)+POWER(1-K$11,3))</f>
        <v>1.5026206320000002</v>
      </c>
      <c r="C30">
        <f>(POWER(1-$B$11,3)+POWER(1-K$11,3))</f>
        <v>1.539681507</v>
      </c>
      <c r="D30">
        <f>(POWER(1-$C$11,3)+POWER(1-K$11,3))</f>
        <v>1.5447158450000003</v>
      </c>
      <c r="E30">
        <f>(POWER(1-$D$11,3)+POWER(1-K$11,3))</f>
        <v>1.116620632</v>
      </c>
      <c r="F30">
        <f>(POWER(1-$E$11,3)+POWER(1-K$11,3))</f>
        <v>1.285620632</v>
      </c>
      <c r="G30">
        <f>(POWER(1-$F$11,3)+POWER(1-K$11,3))</f>
        <v>1.7439196319999999</v>
      </c>
      <c r="H30">
        <f>(POWER(1-$G$11,3)+POWER(1-K$11,3))</f>
        <v>1.7148126320000001</v>
      </c>
      <c r="I30">
        <f>(POWER(1-$H$11,3)+POWER(1-K$11,3))</f>
        <v>1.686293632</v>
      </c>
      <c r="J30">
        <f>(POWER(1-$I$11,3)+POWER(1-K$11,3))</f>
        <v>1.604204632</v>
      </c>
      <c r="K30">
        <f>(POWER(1-$J$11,3)+POWER(1-K$11,3))</f>
        <v>1.7439196319999999</v>
      </c>
    </row>
    <row r="31" spans="1:12" ht="12.75">
      <c r="A31" s="9" t="s">
        <v>6</v>
      </c>
      <c r="B31">
        <f>(POWER(1-$A$11,3)+POWER(1-L$11,3))</f>
        <v>1.6701920000000001</v>
      </c>
      <c r="C31">
        <f>(POWER(1-$B$11,3)+POWER(1-L$11,3))</f>
        <v>1.707252875</v>
      </c>
      <c r="D31">
        <f>(POWER(1-$C$11,3)+POWER(1-L$11,3))</f>
        <v>1.7122872130000002</v>
      </c>
      <c r="E31">
        <f>(POWER(1-$D$11,3)+POWER(1-L$11,3))</f>
        <v>1.2841919999999998</v>
      </c>
      <c r="F31">
        <f>(POWER(1-$E$11,3)+POWER(1-L$11,3))</f>
        <v>1.453192</v>
      </c>
      <c r="G31">
        <f>(POWER(1-$F$11,3)+POWER(1-L$11,3))</f>
        <v>1.9114909999999998</v>
      </c>
      <c r="H31">
        <f>(POWER(1-$G$11,3)+POWER(1-L$11,3))</f>
        <v>1.8823839999999998</v>
      </c>
      <c r="I31">
        <f>(POWER(1-$H$11,3)+POWER(1-L$11,3))</f>
        <v>1.8538649999999999</v>
      </c>
      <c r="J31">
        <f>(POWER(1-$I$11,3)+POWER(1-L$11,3))</f>
        <v>1.7717759999999998</v>
      </c>
      <c r="K31">
        <f>(POWER(1-$J$11,3)+POWER(1-L$11,3))</f>
        <v>1.9114909999999998</v>
      </c>
      <c r="L31">
        <f>(POWER(1-$K$11,3)+POWER(1-L$11,3))</f>
        <v>1.7148126320000001</v>
      </c>
    </row>
    <row r="34" ht="15">
      <c r="B34" t="s">
        <v>17</v>
      </c>
    </row>
    <row r="35" spans="2:16" ht="12.75"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9" t="s">
        <v>1</v>
      </c>
      <c r="I35" s="9" t="s">
        <v>2</v>
      </c>
      <c r="J35" s="9" t="s">
        <v>3</v>
      </c>
      <c r="K35" s="9" t="s">
        <v>4</v>
      </c>
      <c r="L35" s="9" t="s">
        <v>5</v>
      </c>
      <c r="M35" s="9" t="s">
        <v>6</v>
      </c>
      <c r="P35" s="3"/>
    </row>
    <row r="36" ht="12.75">
      <c r="A36" s="6" t="s">
        <v>11</v>
      </c>
    </row>
    <row r="37" spans="1:2" ht="12.75">
      <c r="A37" s="6" t="s">
        <v>12</v>
      </c>
      <c r="B37">
        <f>(POWER(1-($A$11+B$11),2))*($A$11+B$11)</f>
        <v>0.122881625</v>
      </c>
    </row>
    <row r="38" spans="1:3" ht="12.75">
      <c r="A38" s="6" t="s">
        <v>13</v>
      </c>
      <c r="B38">
        <f>(POWER(1-($A$11+C$11),2))*($A$11+C$11)</f>
        <v>0.12215048699999997</v>
      </c>
      <c r="C38">
        <f>(POWER(1-($B$11+C$11),2))*($B$11+C$11)</f>
        <v>0.116293632</v>
      </c>
    </row>
    <row r="39" spans="1:4" ht="12.75">
      <c r="A39" s="6" t="s">
        <v>14</v>
      </c>
      <c r="B39">
        <f>(POWER(1-($A$11+D$11),2))*($A$11+D$11)</f>
        <v>0.144</v>
      </c>
      <c r="C39">
        <f>(POWER(1-($B$11+D$11),2))*($B$11+D$11)</f>
        <v>0.145616625</v>
      </c>
      <c r="D39">
        <f>(POWER(1-($C$11+D$11),2))*($C$11+D$11)</f>
        <v>0.145803887</v>
      </c>
    </row>
    <row r="40" spans="1:5" ht="12.75">
      <c r="A40" s="6" t="s">
        <v>15</v>
      </c>
      <c r="B40">
        <f>(POWER(1-($A$11+E$11),2))*($A$11+E$11)</f>
        <v>0.147</v>
      </c>
      <c r="C40">
        <f>(POWER(1-($B$11+E$11),2))*($B$11+E$11)</f>
        <v>0.14569912499999998</v>
      </c>
      <c r="D40">
        <f>(POWER(1-($C$11+E$11),2))*($C$11+E$11)</f>
        <v>0.145487187</v>
      </c>
      <c r="E40">
        <f>(POWER(1-($D$11+E$11),2))*($D$11+E$11)</f>
        <v>0.125</v>
      </c>
    </row>
    <row r="41" spans="1:6" ht="12.75">
      <c r="A41" s="6" t="s">
        <v>16</v>
      </c>
      <c r="B41">
        <f>(POWER(1-($A$11+F$11),2))*($A$11+F$11)</f>
        <v>0.087131</v>
      </c>
      <c r="C41">
        <f>(POWER(1-($B$11+F$11),2))*($B$11+F$11)</f>
        <v>0.077807375</v>
      </c>
      <c r="D41">
        <f>(POWER(1-($C$11+F$11),2))*($C$11+F$11)</f>
        <v>0.07650635700000001</v>
      </c>
      <c r="E41">
        <f>(POWER(1-($D$11+F$11),2))*($D$11+F$11)</f>
        <v>0.14759099999999997</v>
      </c>
      <c r="F41">
        <f>(POWER(1-($E$11+F$11),2))*($E$11+F$11)</f>
        <v>0.13106100000000004</v>
      </c>
    </row>
    <row r="42" spans="1:7" ht="12.75">
      <c r="A42" s="9" t="s">
        <v>1</v>
      </c>
      <c r="B42">
        <f>(POWER(1-($A$11+G$11),2))*($A$11+G$11)</f>
        <v>0.09292800000000001</v>
      </c>
      <c r="C42">
        <f>(POWER(1-($B$11+G$11),2))*($B$11+G$11)</f>
        <v>0.084107625</v>
      </c>
      <c r="D42">
        <f>(POWER(1-($C$11+G$11),2))*($C$11+G$11)</f>
        <v>0.08287472700000001</v>
      </c>
      <c r="E42">
        <f>(POWER(1-($D$11+G$11),2))*($D$11+G$11)</f>
        <v>0.147968</v>
      </c>
      <c r="F42">
        <f>(POWER(1-($E$11+G$11),2))*($E$11+G$11)</f>
        <v>0.13384800000000002</v>
      </c>
      <c r="G42">
        <f>(POWER(1-($F$11+G$11),2))*($F$11+G$11)</f>
        <v>0.028227</v>
      </c>
    </row>
    <row r="43" spans="1:8" ht="12.75">
      <c r="A43" s="9" t="s">
        <v>2</v>
      </c>
      <c r="B43">
        <f>(POWER(1-($A$11+H$11),2))*($A$11+H$11)</f>
        <v>0.09839700000000001</v>
      </c>
      <c r="C43">
        <f>(POWER(1-($B$11+H$11),2))*($B$11+H$11)</f>
        <v>0.09007087500000001</v>
      </c>
      <c r="D43">
        <f>(POWER(1-($C$11+H$11),2))*($C$11+H$11)</f>
        <v>0.08890489700000001</v>
      </c>
      <c r="E43">
        <f>(POWER(1-($D$11+H$11),2))*($D$11+H$11)</f>
        <v>0.14813700000000002</v>
      </c>
      <c r="F43">
        <f>(POWER(1-($E$11+H$11),2))*($E$11+H$11)</f>
        <v>0.136367</v>
      </c>
      <c r="G43">
        <f>(POWER(1-($F$11+H$11),2))*($F$11+H$11)</f>
        <v>0.036864</v>
      </c>
      <c r="H43">
        <f>(POWER(1-($G$11+H$11),2))*($G$11+H$11)</f>
        <v>0.045125</v>
      </c>
    </row>
    <row r="44" spans="1:9" ht="12.75">
      <c r="A44" s="9" t="s">
        <v>3</v>
      </c>
      <c r="B44">
        <f>(POWER(1-($A$11+I$11),2))*($A$11+I$11)</f>
        <v>0.11289599999999998</v>
      </c>
      <c r="C44">
        <f>(POWER(1-($B$11+I$11),2))*($B$11+I$11)</f>
        <v>0.105998625</v>
      </c>
      <c r="D44">
        <f>(POWER(1-($C$11+I$11),2))*($C$11+I$11)</f>
        <v>0.10502620700000001</v>
      </c>
      <c r="E44">
        <f>(POWER(1-($D$11+I$11),2))*($D$11+I$11)</f>
        <v>0.147456</v>
      </c>
      <c r="F44">
        <f>(POWER(1-($E$11+I$11),2))*($E$11+I$11)</f>
        <v>0.142376</v>
      </c>
      <c r="G44">
        <f>(POWER(1-($F$11+I$11),2))*($F$11+I$11)</f>
        <v>0.060543</v>
      </c>
      <c r="H44">
        <f>(POWER(1-($G$11+I$11),2))*($G$11+I$11)</f>
        <v>0.06771200000000001</v>
      </c>
      <c r="I44">
        <f>(POWER(1-($H$11+I$11),2))*($H$11+I$11)</f>
        <v>0.074529</v>
      </c>
    </row>
    <row r="45" spans="1:10" ht="12.75">
      <c r="A45" s="9" t="s">
        <v>4</v>
      </c>
      <c r="B45">
        <f>(POWER(1-($A$11+J$11),2))*($A$11+J$11)</f>
        <v>0.087131</v>
      </c>
      <c r="C45">
        <f>(POWER(1-($B$11+J$11),2))*($B$11+J$11)</f>
        <v>0.077807375</v>
      </c>
      <c r="D45">
        <f>(POWER(1-($C$11+J$11),2))*($C$11+J$11)</f>
        <v>0.07650635700000001</v>
      </c>
      <c r="E45">
        <f>(POWER(1-($D$11+J$11),2))*($D$11+J$11)</f>
        <v>0.14759099999999997</v>
      </c>
      <c r="F45">
        <f>(POWER(1-($E$11+J$11),2))*($E$11+J$11)</f>
        <v>0.13106100000000004</v>
      </c>
      <c r="G45">
        <f>(POWER(1-($F$11+J$11),2))*($F$11+J$11)</f>
        <v>0.019208</v>
      </c>
      <c r="H45">
        <f>(POWER(1-($G$11+J$11),2))*($G$11+J$11)</f>
        <v>0.028227</v>
      </c>
      <c r="I45">
        <f>(POWER(1-($H$11+J$11),2))*($H$11+J$11)</f>
        <v>0.036864</v>
      </c>
      <c r="J45">
        <f>(POWER(1-($I$11+J$11),2))*($I$11+J$11)</f>
        <v>0.060543</v>
      </c>
    </row>
    <row r="46" spans="1:11" ht="12.75">
      <c r="A46" s="9" t="s">
        <v>5</v>
      </c>
      <c r="B46">
        <f>(POWER(1-($A$11+K$11),2))*($A$11+K$11)</f>
        <v>0.121780568</v>
      </c>
      <c r="C46">
        <f>(POWER(1-($B$11+K$11),2))*($B$11+K$11)</f>
        <v>0.115879463</v>
      </c>
      <c r="D46">
        <f>(POWER(1-($C$11+K$11),2))*($C$11+K$11)</f>
        <v>0.11504212500000001</v>
      </c>
      <c r="E46">
        <f>(POWER(1-($D$11+K$11),2))*($D$11+K$11)</f>
        <v>0.14589496799999999</v>
      </c>
      <c r="F46">
        <f>(POWER(1-($E$11+K$11),2))*($E$11+K$11)</f>
        <v>0.14537776800000002</v>
      </c>
      <c r="G46">
        <f>(POWER(1-($F$11+K$11),2))*($F$11+K$11)</f>
        <v>0.07585068800000001</v>
      </c>
      <c r="H46">
        <f>(POWER(1-($G$11+K$11),2))*($G$11+K$11)</f>
        <v>0.08225320800000001</v>
      </c>
      <c r="I46">
        <f>(POWER(1-($H$11+K$11),2))*($H$11+K$11)</f>
        <v>0.088316928</v>
      </c>
      <c r="J46">
        <f>(POWER(1-($I$11+K$11),2))*($I$11+K$11)</f>
        <v>0.104535288</v>
      </c>
      <c r="K46">
        <f>(POWER(1-($J$11+K$11),2))*($J$11+K$11)</f>
        <v>0.07585068800000001</v>
      </c>
    </row>
    <row r="47" spans="1:12" ht="12.75">
      <c r="A47" s="9" t="s">
        <v>6</v>
      </c>
      <c r="B47">
        <f>(POWER(1-($A$11+L$11),2))*($A$11+L$11)</f>
        <v>0.09292800000000001</v>
      </c>
      <c r="C47">
        <f>(POWER(1-($B$11+L$11),2))*($B$11+L$11)</f>
        <v>0.084107625</v>
      </c>
      <c r="D47">
        <f>(POWER(1-($C$11+L$11),2))*($C$11+L$11)</f>
        <v>0.08287472700000001</v>
      </c>
      <c r="E47">
        <f>(POWER(1-($D$11+L$11),2))*($D$11+L$11)</f>
        <v>0.147968</v>
      </c>
      <c r="F47">
        <f>(POWER(1-($E$11+L$11),2))*($E$11+L$11)</f>
        <v>0.13384800000000002</v>
      </c>
      <c r="G47">
        <f>(POWER(1-($F$11+L$11),2))*($F$11+L$11)</f>
        <v>0.028227</v>
      </c>
      <c r="H47">
        <f>(POWER(1-($G$11+L$11),2))*($G$11+L$11)</f>
        <v>0.036864</v>
      </c>
      <c r="I47">
        <f>(POWER(1-($H$11+L$11),2))*($H$11+L$11)</f>
        <v>0.045125</v>
      </c>
      <c r="J47">
        <f>(POWER(1-($I$11+L$11),2))*($I$11+L$11)</f>
        <v>0.06771200000000001</v>
      </c>
      <c r="K47">
        <f>(POWER(1-($J$11+L$11),2))*($J$11+L$11)</f>
        <v>0.028227</v>
      </c>
      <c r="L47">
        <f>(POWER(1-($K$11+L$11),2))*($K$11+L$11)</f>
        <v>0.08225320800000001</v>
      </c>
    </row>
    <row r="50" ht="15">
      <c r="B50" t="s">
        <v>19</v>
      </c>
    </row>
    <row r="51" spans="2:16" ht="12.75">
      <c r="B51" s="6" t="s">
        <v>11</v>
      </c>
      <c r="C51" s="6" t="s">
        <v>12</v>
      </c>
      <c r="D51" s="6" t="s">
        <v>13</v>
      </c>
      <c r="E51" s="6" t="s">
        <v>14</v>
      </c>
      <c r="F51" s="6" t="s">
        <v>15</v>
      </c>
      <c r="G51" s="6" t="s">
        <v>16</v>
      </c>
      <c r="H51" s="9" t="s">
        <v>1</v>
      </c>
      <c r="I51" s="9" t="s">
        <v>2</v>
      </c>
      <c r="J51" s="9" t="s">
        <v>3</v>
      </c>
      <c r="K51" s="9" t="s">
        <v>4</v>
      </c>
      <c r="L51" s="9" t="s">
        <v>5</v>
      </c>
      <c r="M51" s="9" t="s">
        <v>6</v>
      </c>
      <c r="P51" s="3"/>
    </row>
    <row r="52" ht="12.75">
      <c r="A52" s="6" t="s">
        <v>11</v>
      </c>
    </row>
    <row r="53" spans="1:2" ht="12.75">
      <c r="A53" s="6" t="s">
        <v>12</v>
      </c>
      <c r="B53">
        <f>($A$11*B$11)*(B21+B37)</f>
        <v>0.013752511250000002</v>
      </c>
    </row>
    <row r="54" spans="1:3" ht="12.75">
      <c r="A54" s="6" t="s">
        <v>13</v>
      </c>
      <c r="B54">
        <f>($A$11*C$11)*(B22+B38)</f>
        <v>0.013464639310000002</v>
      </c>
      <c r="C54">
        <f>($B$11*C$11)*(C22+C38)</f>
        <v>0.011665087774600003</v>
      </c>
    </row>
    <row r="55" spans="1:4" ht="12.75">
      <c r="A55" s="6" t="s">
        <v>14</v>
      </c>
      <c r="B55">
        <f>($A$11*D$11)*(B23+B39)</f>
        <v>0.03648</v>
      </c>
      <c r="C55">
        <f>($B$11*D$11)*(C23+C39)</f>
        <v>0.03199427625</v>
      </c>
      <c r="D55">
        <f>($C$11*D$11)*(D23+D39)</f>
        <v>0.031371487590000004</v>
      </c>
    </row>
    <row r="56" spans="1:5" ht="12.75">
      <c r="A56" s="6" t="s">
        <v>15</v>
      </c>
      <c r="B56">
        <f>($A$11*E$11)*(B24+B40)</f>
        <v>0.027760000000000007</v>
      </c>
      <c r="C56">
        <f>($B$11*E$11)*(C24+C40)</f>
        <v>0.024203920000000004</v>
      </c>
      <c r="D56">
        <f>($C$11*E$11)*(D24+D40)</f>
        <v>0.023714467840000003</v>
      </c>
      <c r="E56">
        <f>($D$11*E$11)*(E24+E40)</f>
        <v>0.0588</v>
      </c>
    </row>
    <row r="57" spans="1:6" ht="12.75">
      <c r="A57" s="6" t="s">
        <v>16</v>
      </c>
      <c r="B57">
        <f>($A$11*F$11)*(B25+B41)</f>
        <v>0.00178643</v>
      </c>
      <c r="C57">
        <f>($B$11*F$11)*(C25+C41)</f>
        <v>0.0015420421625</v>
      </c>
      <c r="D57">
        <f>($C$11*F$11)*(D25+D41)</f>
        <v>0.0015088574730999999</v>
      </c>
      <c r="E57">
        <f>($D$11*F$11)*(E25+E41)</f>
        <v>0.004382669999999999</v>
      </c>
      <c r="F57">
        <f>($E$11*F$11)*(F25+F41)</f>
        <v>0.00322672</v>
      </c>
    </row>
    <row r="58" spans="1:7" ht="12.75">
      <c r="A58" s="9" t="s">
        <v>1</v>
      </c>
      <c r="B58">
        <f>($A$11*G$11)*(B26+B42)</f>
        <v>0.0035262400000000004</v>
      </c>
      <c r="C58">
        <f>($B$11*G$11)*(C26+C42)</f>
        <v>0.00304531285</v>
      </c>
      <c r="D58">
        <f>($C$11*G$11)*(D26+D42)</f>
        <v>0.0029799688204000005</v>
      </c>
      <c r="E58">
        <f>($D$11*G$11)*(E26+E42)</f>
        <v>0.008592959999999998</v>
      </c>
      <c r="F58">
        <f>($E$11*G$11)*(F26+F42)</f>
        <v>0.00634816</v>
      </c>
      <c r="G58">
        <f>($F$11*G$11)*(G26+G42)</f>
        <v>0.0003879436</v>
      </c>
    </row>
    <row r="59" spans="1:8" ht="12.75">
      <c r="A59" s="9" t="s">
        <v>2</v>
      </c>
      <c r="B59">
        <f>($A$11*H$11)*(B27+B43)</f>
        <v>0.00522021</v>
      </c>
      <c r="C59">
        <f>($B$11*H$11)*(C27+C43)</f>
        <v>0.0045104521125000005</v>
      </c>
      <c r="D59">
        <f>($C$11*H$11)*(D27+D43)</f>
        <v>0.0044139560439</v>
      </c>
      <c r="E59">
        <f>($D$11*H$11)*(E27+E43)</f>
        <v>0.012634289999999998</v>
      </c>
      <c r="F59">
        <f>($E$11*H$11)*(F27+F43)</f>
        <v>0.00936624</v>
      </c>
      <c r="G59">
        <f>($F$11*H$11)*(G27+G43)</f>
        <v>0.0005759507999999999</v>
      </c>
      <c r="H59">
        <f>($G$11*H$11)*(H27+H43)</f>
        <v>0.001139394</v>
      </c>
    </row>
    <row r="60" spans="1:9" ht="12.75">
      <c r="A60" s="9" t="s">
        <v>3</v>
      </c>
      <c r="B60">
        <f>($A$11*I$11)*(B28+B44)</f>
        <v>0.01003488</v>
      </c>
      <c r="C60">
        <f>($B$11*I$11)*(C28+C44)</f>
        <v>0.00868348185</v>
      </c>
      <c r="D60">
        <f>($C$11*I$11)*(D28+D44)</f>
        <v>0.008499392991600001</v>
      </c>
      <c r="E60">
        <f>($D$11*I$11)*(E28+E44)</f>
        <v>0.023778719999999993</v>
      </c>
      <c r="F60">
        <f>($E$11*I$11)*(F28+F44)</f>
        <v>0.017819520000000002</v>
      </c>
      <c r="G60">
        <f>($F$11*I$11)*(G28+G44)</f>
        <v>0.0011168555999999997</v>
      </c>
      <c r="H60">
        <f>($G$11*I$11)*(H28+H44)</f>
        <v>0.0022073855999999994</v>
      </c>
      <c r="I60">
        <f>($H$11*I$11)*(I28+I44)</f>
        <v>0.0032720147999999996</v>
      </c>
    </row>
    <row r="61" spans="1:10" ht="12.75">
      <c r="A61" s="9" t="s">
        <v>4</v>
      </c>
      <c r="B61">
        <f>($A$11*J$11)*(B29+B45)</f>
        <v>0.00178643</v>
      </c>
      <c r="C61">
        <f>($B$11*J$11)*(C29+C45)</f>
        <v>0.0015420421625</v>
      </c>
      <c r="D61">
        <f>($C$11*J$11)*(D29+D45)</f>
        <v>0.0015088574730999999</v>
      </c>
      <c r="E61">
        <f>($D$11*J$11)*(E29+E45)</f>
        <v>0.004382669999999999</v>
      </c>
      <c r="F61">
        <f>($E$11*J$11)*(F29+F45)</f>
        <v>0.00322672</v>
      </c>
      <c r="G61">
        <f>($F$11*J$11)*(G29+G45)</f>
        <v>0.0001959806</v>
      </c>
      <c r="H61">
        <f>($G$11*J$11)*(H29+H45)</f>
        <v>0.0003879436</v>
      </c>
      <c r="I61">
        <f>($H$11*J$11)*(I29+I45)</f>
        <v>0.0005759507999999999</v>
      </c>
      <c r="J61">
        <f>($I$11*J$11)*(J29+J45)</f>
        <v>0.0011168555999999997</v>
      </c>
    </row>
    <row r="62" spans="1:11" ht="12.75">
      <c r="A62" s="9" t="s">
        <v>5</v>
      </c>
      <c r="B62">
        <f>($A$11*K$11)*(B30+B46)</f>
        <v>0.013320089840000002</v>
      </c>
      <c r="C62">
        <f>($B$11*K$11)*(C30+C46)</f>
        <v>0.011539259960900002</v>
      </c>
      <c r="D62">
        <f>($C$11*K$11)*(D30+D46)</f>
        <v>0.011296312743820003</v>
      </c>
      <c r="E62">
        <f>($D$11*K$11)*(E30+E46)</f>
        <v>0.03105788376</v>
      </c>
      <c r="F62">
        <f>($E$11*K$11)*(F30+F46)</f>
        <v>0.02346837376</v>
      </c>
      <c r="G62">
        <f>($F$11*K$11)*(G30+G46)</f>
        <v>0.0014922116624</v>
      </c>
      <c r="H62">
        <f>($G$11*K$11)*(H30+H46)</f>
        <v>0.0029471879776000005</v>
      </c>
      <c r="I62">
        <f>($H$11*K$11)*(I30+I46)</f>
        <v>0.0043655419776</v>
      </c>
      <c r="J62">
        <f>($I$11*K$11)*(J30+J46)</f>
        <v>0.0084070004064</v>
      </c>
      <c r="K62">
        <f>($J$11*K$11)*(K30+K46)</f>
        <v>0.0014922116624</v>
      </c>
    </row>
    <row r="63" spans="1:12" ht="12.75">
      <c r="A63" s="9" t="s">
        <v>6</v>
      </c>
      <c r="B63">
        <f>($A$11*L$11)*(B31+B47)</f>
        <v>0.0035262400000000004</v>
      </c>
      <c r="C63">
        <f>($B$11*L$11)*(C31+C47)</f>
        <v>0.00304531285</v>
      </c>
      <c r="D63">
        <f>($C$11*L$11)*(D31+D47)</f>
        <v>0.0029799688204000005</v>
      </c>
      <c r="E63">
        <f>($D$11*L$11)*(E31+E47)</f>
        <v>0.008592959999999998</v>
      </c>
      <c r="F63">
        <f>($E$11*L$11)*(F31+F47)</f>
        <v>0.00634816</v>
      </c>
      <c r="G63">
        <f>($F$11*L$11)*(G31+G47)</f>
        <v>0.0003879436</v>
      </c>
      <c r="H63">
        <f>($G$11*L$11)*(H31+H47)</f>
        <v>0.0007676992</v>
      </c>
      <c r="I63">
        <f>($H$11*L$11)*(I31+I47)</f>
        <v>0.001139394</v>
      </c>
      <c r="J63">
        <f>($I$11*L$11)*(J31+J47)</f>
        <v>0.0022073855999999994</v>
      </c>
      <c r="K63">
        <f>($J$11*L$11)*(K31+K47)</f>
        <v>0.0003879436</v>
      </c>
      <c r="L63">
        <f>($K$11*L$11)*(L31+L47)</f>
        <v>0.0029471879776000005</v>
      </c>
    </row>
    <row r="64" spans="1:12" ht="12.75">
      <c r="A64" t="s">
        <v>8</v>
      </c>
      <c r="B64">
        <f>SUM(B53:B63)</f>
        <v>0.13065767040000004</v>
      </c>
      <c r="C64">
        <f>SUM(C54:C63)</f>
        <v>0.10177118797300001</v>
      </c>
      <c r="D64">
        <f>SUM(D55:D63)</f>
        <v>0.08827326979632003</v>
      </c>
      <c r="E64">
        <f>SUM(E56:E63)</f>
        <v>0.15222215375999998</v>
      </c>
      <c r="F64">
        <f>SUM(F57:F63)</f>
        <v>0.06980389376</v>
      </c>
      <c r="G64">
        <f>SUM(G58:G63)</f>
        <v>0.004156885862399999</v>
      </c>
      <c r="H64">
        <f>SUM(H59:H63)</f>
        <v>0.0074496103776000005</v>
      </c>
      <c r="I64">
        <f>SUM(I60:I63)</f>
        <v>0.0093529015776</v>
      </c>
      <c r="J64">
        <f>SUM(J61:J63)</f>
        <v>0.0117312416064</v>
      </c>
      <c r="K64">
        <f>SUM(K62:K63)</f>
        <v>0.0018801552624</v>
      </c>
      <c r="L64">
        <f>SUM(L63)</f>
        <v>0.0029471879776000005</v>
      </c>
    </row>
    <row r="65" spans="1:2" ht="12.75">
      <c r="A65" t="s">
        <v>10</v>
      </c>
      <c r="B65">
        <f>SUM(B64:L64)</f>
        <v>0.5802461583533202</v>
      </c>
    </row>
    <row r="68" ht="15">
      <c r="B68" s="3" t="s">
        <v>24</v>
      </c>
    </row>
    <row r="69" spans="2:13" ht="12.75">
      <c r="B69" s="6" t="s">
        <v>11</v>
      </c>
      <c r="C69" s="6" t="s">
        <v>12</v>
      </c>
      <c r="D69" s="6" t="s">
        <v>13</v>
      </c>
      <c r="E69" s="6" t="s">
        <v>14</v>
      </c>
      <c r="F69" s="6" t="s">
        <v>15</v>
      </c>
      <c r="G69" s="6" t="s">
        <v>16</v>
      </c>
      <c r="H69" s="9" t="s">
        <v>1</v>
      </c>
      <c r="I69" s="9" t="s">
        <v>2</v>
      </c>
      <c r="J69" s="9" t="s">
        <v>3</v>
      </c>
      <c r="K69" s="9" t="s">
        <v>4</v>
      </c>
      <c r="L69" s="9" t="s">
        <v>5</v>
      </c>
      <c r="M69" s="9" t="s">
        <v>6</v>
      </c>
    </row>
    <row r="70" spans="2:13" ht="12.75">
      <c r="B70" s="12">
        <f aca="true" t="shared" si="0" ref="B70:G70">POWER(A$11*(1-A$11),2)</f>
        <v>0.008100000000000001</v>
      </c>
      <c r="C70" s="12">
        <f t="shared" si="0"/>
        <v>0.006048950625000001</v>
      </c>
      <c r="D70" s="12">
        <f t="shared" si="0"/>
        <v>0.005792884321000002</v>
      </c>
      <c r="E70" s="12">
        <f t="shared" si="0"/>
        <v>0.04409999999999999</v>
      </c>
      <c r="F70" s="12">
        <f t="shared" si="0"/>
        <v>0.02560000000000001</v>
      </c>
      <c r="G70" s="12">
        <f t="shared" si="0"/>
        <v>9.801000000000002E-05</v>
      </c>
      <c r="H70" s="12">
        <f aca="true" t="shared" si="1" ref="H70:M70">POWER(G$11*(1-G$11),2)</f>
        <v>0.00038416</v>
      </c>
      <c r="I70" s="12">
        <f t="shared" si="1"/>
        <v>0.0008468099999999998</v>
      </c>
      <c r="J70" s="12">
        <f t="shared" si="1"/>
        <v>0.003180959999999999</v>
      </c>
      <c r="K70" s="12">
        <f t="shared" si="1"/>
        <v>9.801000000000002E-05</v>
      </c>
      <c r="L70" s="12">
        <f t="shared" si="1"/>
        <v>0.005666476176000001</v>
      </c>
      <c r="M70" s="12">
        <f t="shared" si="1"/>
        <v>0.00038416</v>
      </c>
    </row>
    <row r="71" spans="2:7" ht="12.75">
      <c r="B71" s="6"/>
      <c r="C71" s="6"/>
      <c r="D71" s="6"/>
      <c r="E71" s="6"/>
      <c r="F71" s="6"/>
      <c r="G71" s="6"/>
    </row>
    <row r="73" spans="1:2" ht="12.75">
      <c r="A73" t="s">
        <v>9</v>
      </c>
      <c r="B73" s="1">
        <f>SUM(B70:M70)+B65</f>
        <v>0.6805465794753202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Hamilton</cp:lastModifiedBy>
  <cp:lastPrinted>1998-12-12T22:08:49Z</cp:lastPrinted>
  <dcterms:created xsi:type="dcterms:W3CDTF">2005-10-18T15:39:27Z</dcterms:created>
  <cp:category/>
  <cp:version/>
  <cp:contentType/>
  <cp:contentStatus/>
</cp:coreProperties>
</file>