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420" windowHeight="14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<sst xmlns="http://schemas.openxmlformats.org/spreadsheetml/2006/main" count="25" uniqueCount="22">
  <si>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a</t>
  </si>
  <si>
    <t>d</t>
  </si>
  <si>
    <t>Genotypic values</t>
  </si>
  <si>
    <t>p</t>
  </si>
  <si>
    <t>alpha</t>
  </si>
  <si>
    <t>q</t>
  </si>
  <si>
    <t>alpha1</t>
  </si>
  <si>
    <t>alpha2</t>
  </si>
  <si>
    <t>A1A1</t>
  </si>
  <si>
    <t>A1A2</t>
  </si>
  <si>
    <t>A2A2</t>
  </si>
  <si>
    <t>Pop mean</t>
  </si>
  <si>
    <t>Note: All values are relative to the midpoint!!!</t>
  </si>
  <si>
    <t>Breeding values</t>
  </si>
  <si>
    <t>Dominance deviations</t>
  </si>
  <si>
    <t>Alpha and the average effects of alleles A1 and A2</t>
  </si>
  <si>
    <t>redisitributed as long as this notice is retained and no fee is charged.</t>
  </si>
  <si>
    <t>Enter values in the cells that look like:</t>
  </si>
  <si>
    <t>Average effects, breeding values and the dominance deviation</t>
  </si>
  <si>
    <t>Spreadsheet simulation copyright 2009 by Matthew B. Hamilton.  All rights reserved.</t>
  </si>
  <si>
    <r>
      <t xml:space="preserve">Simulation accompanies the text </t>
    </r>
    <r>
      <rPr>
        <i/>
        <sz val="10"/>
        <rFont val="Verdana"/>
        <family val="0"/>
      </rPr>
      <t>Population Genetics</t>
    </r>
    <r>
      <rPr>
        <sz val="10"/>
        <rFont val="Verdana"/>
        <family val="0"/>
      </rPr>
      <t xml:space="preserve"> and can be used and</t>
    </r>
  </si>
  <si>
    <t>See Interact Box 10.1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</si>
</sst>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Effect of allelic substitution (alpha) and average effect of A1 &amp; A2</a:t>
            </a:r>
          </a:p>
        </c:rich>
      </c:tx>
      <c:layout>
        <c:manualLayout>
          <c:xMode val="factor"/>
          <c:yMode val="factor"/>
          <c:x val="0.001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845"/>
          <c:w val="0.942"/>
          <c:h val="0.7355"/>
        </c:manualLayout>
      </c:layout>
      <c:lineChart>
        <c:grouping val="standard"/>
        <c:varyColors val="0"/>
        <c:ser>
          <c:idx val="0"/>
          <c:order val="0"/>
          <c:tx>
            <c:v>alpha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/>
            </c:numRef>
          </c:cat>
          <c:val>
            <c:numRef>
              <c:f>Sheet1!$M$7:$M$107</c:f>
              <c:numCache/>
            </c:numRef>
          </c:val>
          <c:smooth val="0"/>
        </c:ser>
        <c:ser>
          <c:idx val="1"/>
          <c:order val="1"/>
          <c:tx>
            <c:v>alpha1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/>
            </c:numRef>
          </c:cat>
          <c:val>
            <c:numRef>
              <c:f>Sheet1!$N$7:$N$107</c:f>
              <c:numCache/>
            </c:numRef>
          </c:val>
          <c:smooth val="0"/>
        </c:ser>
        <c:ser>
          <c:idx val="2"/>
          <c:order val="2"/>
          <c:tx>
            <c:v>alpha2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/>
            </c:numRef>
          </c:cat>
          <c:val>
            <c:numRef>
              <c:f>Sheet1!$O$7:$O$107</c:f>
              <c:numCache/>
            </c:numRef>
          </c:val>
          <c:smooth val="0"/>
        </c:ser>
        <c:axId val="23708167"/>
        <c:axId val="12046912"/>
      </c:lineChart>
      <c:catAx>
        <c:axId val="2370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Frequency of A1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46912"/>
        <c:crosses val="autoZero"/>
        <c:auto val="1"/>
        <c:lblOffset val="100"/>
        <c:noMultiLvlLbl val="0"/>
      </c:catAx>
      <c:valAx>
        <c:axId val="1204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Value (phenotype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0816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Breeding values and population mean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Breeding value A1A1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Sheet1!$Q$7:$Q$107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Breeding value A1A2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Sheet1!$R$7:$R$107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Breeding value A2A2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Sheet1!$S$7:$S$107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Population mean (M)</c:v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Sheet1!$U$7:$U$107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axId val="41313345"/>
        <c:axId val="36275786"/>
      </c:lineChart>
      <c:catAx>
        <c:axId val="41313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Frequency of A1 allele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75786"/>
        <c:crosses val="autoZero"/>
        <c:auto val="1"/>
        <c:lblOffset val="100"/>
        <c:noMultiLvlLbl val="0"/>
      </c:catAx>
      <c:valAx>
        <c:axId val="3627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Value (phneotypic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334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A1A1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A1A1 Breeding value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/>
            </c:numRef>
          </c:cat>
          <c:val>
            <c:numRef>
              <c:f>Sheet1!$Q$7:$Q$107</c:f>
              <c:numCache/>
            </c:numRef>
          </c:val>
          <c:smooth val="0"/>
        </c:ser>
        <c:ser>
          <c:idx val="2"/>
          <c:order val="1"/>
          <c:tx>
            <c:v>A1A1 dominance dev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/>
            </c:numRef>
          </c:cat>
          <c:val>
            <c:numRef>
              <c:f>Sheet1!$W$7:$W$107</c:f>
              <c:numCache/>
            </c:numRef>
          </c:val>
          <c:smooth val="0"/>
        </c:ser>
        <c:axId val="58046619"/>
        <c:axId val="52657524"/>
      </c:lineChart>
      <c:catAx>
        <c:axId val="58046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Allele frequency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57524"/>
        <c:crosses val="autoZero"/>
        <c:auto val="1"/>
        <c:lblOffset val="100"/>
        <c:noMultiLvlLbl val="0"/>
      </c:catAx>
      <c:valAx>
        <c:axId val="52657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Value (phenotype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4661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A1A2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A1A2 Breeding value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Sheet1!$R$7:$R$107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A1A2 dominance dev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Sheet1!$X$7:$X$107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axId val="4155669"/>
        <c:axId val="37401022"/>
      </c:lineChart>
      <c:catAx>
        <c:axId val="4155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Allele frequency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01022"/>
        <c:crosses val="autoZero"/>
        <c:auto val="1"/>
        <c:lblOffset val="100"/>
        <c:noMultiLvlLbl val="0"/>
      </c:catAx>
      <c:valAx>
        <c:axId val="37401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Value (phenotype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566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A2A2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A2A2 Breeding value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Sheet1!$S$7:$S$107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A2A2 dominance dev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Sheet1!$Y$7:$Y$107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axId val="1064879"/>
        <c:axId val="9583912"/>
      </c:lineChart>
      <c:catAx>
        <c:axId val="1064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Allele frequency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3912"/>
        <c:crosses val="autoZero"/>
        <c:auto val="1"/>
        <c:lblOffset val="100"/>
        <c:noMultiLvlLbl val="0"/>
      </c:catAx>
      <c:valAx>
        <c:axId val="958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Value (phenotype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87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85725</xdr:rowOff>
    </xdr:from>
    <xdr:to>
      <xdr:col>9</xdr:col>
      <xdr:colOff>200025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76200" y="1866900"/>
        <a:ext cx="6505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118</xdr:row>
      <xdr:rowOff>66675</xdr:rowOff>
    </xdr:from>
    <xdr:to>
      <xdr:col>9</xdr:col>
      <xdr:colOff>209550</xdr:colOff>
      <xdr:row>143</xdr:row>
      <xdr:rowOff>152400</xdr:rowOff>
    </xdr:to>
    <xdr:graphicFrame>
      <xdr:nvGraphicFramePr>
        <xdr:cNvPr id="2" name="Chart 3"/>
        <xdr:cNvGraphicFramePr/>
      </xdr:nvGraphicFramePr>
      <xdr:xfrm>
        <a:off x="85725" y="19173825"/>
        <a:ext cx="65055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38</xdr:row>
      <xdr:rowOff>76200</xdr:rowOff>
    </xdr:from>
    <xdr:to>
      <xdr:col>9</xdr:col>
      <xdr:colOff>200025</xdr:colOff>
      <xdr:row>64</xdr:row>
      <xdr:rowOff>0</xdr:rowOff>
    </xdr:to>
    <xdr:graphicFrame>
      <xdr:nvGraphicFramePr>
        <xdr:cNvPr id="3" name="Chart 4"/>
        <xdr:cNvGraphicFramePr/>
      </xdr:nvGraphicFramePr>
      <xdr:xfrm>
        <a:off x="76200" y="6229350"/>
        <a:ext cx="65055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64</xdr:row>
      <xdr:rowOff>152400</xdr:rowOff>
    </xdr:from>
    <xdr:to>
      <xdr:col>9</xdr:col>
      <xdr:colOff>200025</xdr:colOff>
      <xdr:row>90</xdr:row>
      <xdr:rowOff>85725</xdr:rowOff>
    </xdr:to>
    <xdr:graphicFrame>
      <xdr:nvGraphicFramePr>
        <xdr:cNvPr id="4" name="Chart 5"/>
        <xdr:cNvGraphicFramePr/>
      </xdr:nvGraphicFramePr>
      <xdr:xfrm>
        <a:off x="66675" y="10515600"/>
        <a:ext cx="6515100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91</xdr:row>
      <xdr:rowOff>76200</xdr:rowOff>
    </xdr:from>
    <xdr:to>
      <xdr:col>9</xdr:col>
      <xdr:colOff>219075</xdr:colOff>
      <xdr:row>117</xdr:row>
      <xdr:rowOff>28575</xdr:rowOff>
    </xdr:to>
    <xdr:graphicFrame>
      <xdr:nvGraphicFramePr>
        <xdr:cNvPr id="5" name="Chart 6"/>
        <xdr:cNvGraphicFramePr/>
      </xdr:nvGraphicFramePr>
      <xdr:xfrm>
        <a:off x="76200" y="14811375"/>
        <a:ext cx="6524625" cy="4162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workbookViewId="0" topLeftCell="A1">
      <selection activeCell="A3" sqref="A3"/>
    </sheetView>
  </sheetViews>
  <sheetFormatPr defaultColWidth="11.00390625" defaultRowHeight="12.75"/>
  <cols>
    <col min="3" max="3" width="7.00390625" style="0" bestFit="1" customWidth="1"/>
    <col min="4" max="4" width="9.00390625" style="0" bestFit="1" customWidth="1"/>
    <col min="5" max="5" width="8.75390625" style="0" bestFit="1" customWidth="1"/>
    <col min="6" max="6" width="7.375" style="0" customWidth="1"/>
    <col min="7" max="7" width="8.00390625" style="0" bestFit="1" customWidth="1"/>
    <col min="8" max="8" width="12.875" style="0" bestFit="1" customWidth="1"/>
    <col min="9" max="9" width="8.75390625" style="0" bestFit="1" customWidth="1"/>
    <col min="10" max="10" width="7.125" style="0" customWidth="1"/>
    <col min="16" max="16" width="5.00390625" style="0" customWidth="1"/>
    <col min="20" max="20" width="4.375" style="0" customWidth="1"/>
    <col min="22" max="22" width="3.875" style="0" customWidth="1"/>
  </cols>
  <sheetData>
    <row r="1" spans="1:15" ht="12.75">
      <c r="A1" s="6" t="s">
        <v>15</v>
      </c>
      <c r="I1" s="14" t="s">
        <v>19</v>
      </c>
      <c r="J1" s="15"/>
      <c r="K1" s="15"/>
      <c r="L1" s="15"/>
      <c r="M1" s="15"/>
      <c r="N1" s="15"/>
      <c r="O1" s="11"/>
    </row>
    <row r="2" spans="1:15" ht="12.75">
      <c r="A2" s="6" t="s">
        <v>18</v>
      </c>
      <c r="I2" s="16" t="s">
        <v>20</v>
      </c>
      <c r="J2" s="17"/>
      <c r="K2" s="17"/>
      <c r="L2" s="17"/>
      <c r="M2" s="17"/>
      <c r="N2" s="17"/>
      <c r="O2" s="12"/>
    </row>
    <row r="3" spans="1:15" ht="12.75">
      <c r="A3" s="6" t="s">
        <v>21</v>
      </c>
      <c r="I3" s="18" t="s">
        <v>16</v>
      </c>
      <c r="J3" s="19"/>
      <c r="K3" s="19"/>
      <c r="L3" s="19"/>
      <c r="M3" s="19"/>
      <c r="N3" s="19"/>
      <c r="O3" s="13"/>
    </row>
    <row r="5" spans="4:23" ht="12.75">
      <c r="D5" s="8" t="s">
        <v>17</v>
      </c>
      <c r="E5" s="9"/>
      <c r="R5" t="s">
        <v>13</v>
      </c>
      <c r="W5" t="s">
        <v>14</v>
      </c>
    </row>
    <row r="6" spans="11:25" ht="12.75">
      <c r="K6" s="3" t="s">
        <v>3</v>
      </c>
      <c r="L6" s="3" t="s">
        <v>5</v>
      </c>
      <c r="M6" s="3" t="s">
        <v>4</v>
      </c>
      <c r="N6" s="3" t="s">
        <v>6</v>
      </c>
      <c r="O6" s="3" t="s">
        <v>7</v>
      </c>
      <c r="P6" s="4"/>
      <c r="Q6" s="5" t="s">
        <v>8</v>
      </c>
      <c r="R6" s="5" t="s">
        <v>9</v>
      </c>
      <c r="S6" s="5" t="s">
        <v>10</v>
      </c>
      <c r="U6" s="5" t="s">
        <v>11</v>
      </c>
      <c r="W6" s="5" t="s">
        <v>8</v>
      </c>
      <c r="X6" s="5" t="s">
        <v>9</v>
      </c>
      <c r="Y6" s="5" t="s">
        <v>10</v>
      </c>
    </row>
    <row r="7" spans="2:25" ht="12.75">
      <c r="B7" s="1" t="s">
        <v>2</v>
      </c>
      <c r="C7" s="1"/>
      <c r="K7">
        <v>0</v>
      </c>
      <c r="L7">
        <f>1-K7</f>
        <v>1</v>
      </c>
      <c r="M7">
        <f aca="true" t="shared" si="0" ref="M7:M38">$B$9+($C$9*(L7-K7))</f>
        <v>15.75</v>
      </c>
      <c r="N7">
        <f aca="true" t="shared" si="1" ref="N7:N38">L7*M7</f>
        <v>15.75</v>
      </c>
      <c r="O7">
        <f aca="true" t="shared" si="2" ref="O7:O38">-K7*M7</f>
        <v>0</v>
      </c>
      <c r="Q7">
        <f aca="true" t="shared" si="3" ref="Q7:Q38">2*L7*M7</f>
        <v>31.5</v>
      </c>
      <c r="R7">
        <f aca="true" t="shared" si="4" ref="R7:R38">(L7-K7)*M7</f>
        <v>15.75</v>
      </c>
      <c r="S7">
        <f aca="true" t="shared" si="5" ref="S7:S38">-2*K7*M7</f>
        <v>0</v>
      </c>
      <c r="U7">
        <f aca="true" t="shared" si="6" ref="U7:U38">$B$9*(K7-L7)+2*K7*L7*$C$9</f>
        <v>-10.5</v>
      </c>
      <c r="W7">
        <f aca="true" t="shared" si="7" ref="W7:W38">-2*$C$9*(L7^2)</f>
        <v>-10.5</v>
      </c>
      <c r="X7">
        <f aca="true" t="shared" si="8" ref="X7:X38">2*K7*L7*$C$9</f>
        <v>0</v>
      </c>
      <c r="Y7">
        <f aca="true" t="shared" si="9" ref="Y7:Y38">-2*(K7^2)*$C$9</f>
        <v>0</v>
      </c>
    </row>
    <row r="8" spans="2:25" ht="12.75">
      <c r="B8" s="2" t="s">
        <v>0</v>
      </c>
      <c r="C8" s="2" t="s">
        <v>1</v>
      </c>
      <c r="K8">
        <v>0.01</v>
      </c>
      <c r="L8">
        <f aca="true" t="shared" si="10" ref="L8:L71">1-K8</f>
        <v>0.99</v>
      </c>
      <c r="M8">
        <f t="shared" si="0"/>
        <v>15.645</v>
      </c>
      <c r="N8">
        <f t="shared" si="1"/>
        <v>15.48855</v>
      </c>
      <c r="O8">
        <f t="shared" si="2"/>
        <v>-0.15645</v>
      </c>
      <c r="Q8">
        <f t="shared" si="3"/>
        <v>30.9771</v>
      </c>
      <c r="R8">
        <f t="shared" si="4"/>
        <v>15.332099999999999</v>
      </c>
      <c r="S8">
        <f t="shared" si="5"/>
        <v>-0.3129</v>
      </c>
      <c r="U8">
        <f t="shared" si="6"/>
        <v>-10.18605</v>
      </c>
      <c r="W8">
        <f t="shared" si="7"/>
        <v>-10.29105</v>
      </c>
      <c r="X8">
        <f t="shared" si="8"/>
        <v>0.10395000000000001</v>
      </c>
      <c r="Y8">
        <f t="shared" si="9"/>
        <v>-0.0010500000000000002</v>
      </c>
    </row>
    <row r="9" spans="2:25" ht="12.75">
      <c r="B9" s="10">
        <v>10.5</v>
      </c>
      <c r="C9" s="10">
        <v>5.25</v>
      </c>
      <c r="D9" s="7" t="s">
        <v>12</v>
      </c>
      <c r="K9">
        <v>0.02</v>
      </c>
      <c r="L9">
        <f t="shared" si="10"/>
        <v>0.98</v>
      </c>
      <c r="M9">
        <f t="shared" si="0"/>
        <v>15.54</v>
      </c>
      <c r="N9">
        <f t="shared" si="1"/>
        <v>15.229199999999999</v>
      </c>
      <c r="O9">
        <f t="shared" si="2"/>
        <v>-0.31079999999999997</v>
      </c>
      <c r="Q9">
        <f t="shared" si="3"/>
        <v>30.458399999999997</v>
      </c>
      <c r="R9">
        <f t="shared" si="4"/>
        <v>14.918399999999998</v>
      </c>
      <c r="S9">
        <f t="shared" si="5"/>
        <v>-0.6215999999999999</v>
      </c>
      <c r="U9">
        <f t="shared" si="6"/>
        <v>-9.8742</v>
      </c>
      <c r="W9">
        <f t="shared" si="7"/>
        <v>-10.0842</v>
      </c>
      <c r="X9">
        <f t="shared" si="8"/>
        <v>0.20579999999999998</v>
      </c>
      <c r="Y9">
        <f t="shared" si="9"/>
        <v>-0.004200000000000001</v>
      </c>
    </row>
    <row r="10" spans="11:25" ht="12.75">
      <c r="K10">
        <v>0.03</v>
      </c>
      <c r="L10">
        <f t="shared" si="10"/>
        <v>0.97</v>
      </c>
      <c r="M10">
        <f t="shared" si="0"/>
        <v>15.434999999999999</v>
      </c>
      <c r="N10">
        <f t="shared" si="1"/>
        <v>14.971949999999998</v>
      </c>
      <c r="O10">
        <f t="shared" si="2"/>
        <v>-0.46304999999999996</v>
      </c>
      <c r="Q10">
        <f t="shared" si="3"/>
        <v>29.943899999999996</v>
      </c>
      <c r="R10">
        <f t="shared" si="4"/>
        <v>14.508899999999999</v>
      </c>
      <c r="S10">
        <f t="shared" si="5"/>
        <v>-0.9260999999999999</v>
      </c>
      <c r="U10">
        <f t="shared" si="6"/>
        <v>-9.564449999999999</v>
      </c>
      <c r="W10">
        <f t="shared" si="7"/>
        <v>-9.87945</v>
      </c>
      <c r="X10">
        <f t="shared" si="8"/>
        <v>0.30555</v>
      </c>
      <c r="Y10">
        <f t="shared" si="9"/>
        <v>-0.00945</v>
      </c>
    </row>
    <row r="11" spans="11:25" ht="12.75">
      <c r="K11">
        <v>0.04</v>
      </c>
      <c r="L11">
        <f t="shared" si="10"/>
        <v>0.96</v>
      </c>
      <c r="M11">
        <f t="shared" si="0"/>
        <v>15.33</v>
      </c>
      <c r="N11">
        <f t="shared" si="1"/>
        <v>14.7168</v>
      </c>
      <c r="O11">
        <f t="shared" si="2"/>
        <v>-0.6132</v>
      </c>
      <c r="Q11">
        <f t="shared" si="3"/>
        <v>29.4336</v>
      </c>
      <c r="R11">
        <f t="shared" si="4"/>
        <v>14.103599999999998</v>
      </c>
      <c r="S11">
        <f t="shared" si="5"/>
        <v>-1.2264</v>
      </c>
      <c r="U11">
        <f t="shared" si="6"/>
        <v>-9.2568</v>
      </c>
      <c r="W11">
        <f t="shared" si="7"/>
        <v>-9.6768</v>
      </c>
      <c r="X11">
        <f t="shared" si="8"/>
        <v>0.40319999999999995</v>
      </c>
      <c r="Y11">
        <f t="shared" si="9"/>
        <v>-0.016800000000000002</v>
      </c>
    </row>
    <row r="12" spans="11:25" ht="12.75">
      <c r="K12">
        <v>0.05</v>
      </c>
      <c r="L12">
        <f t="shared" si="10"/>
        <v>0.95</v>
      </c>
      <c r="M12">
        <f t="shared" si="0"/>
        <v>15.225</v>
      </c>
      <c r="N12">
        <f t="shared" si="1"/>
        <v>14.46375</v>
      </c>
      <c r="O12">
        <f t="shared" si="2"/>
        <v>-0.76125</v>
      </c>
      <c r="Q12">
        <f t="shared" si="3"/>
        <v>28.9275</v>
      </c>
      <c r="R12">
        <f t="shared" si="4"/>
        <v>13.702499999999999</v>
      </c>
      <c r="S12">
        <f t="shared" si="5"/>
        <v>-1.5225</v>
      </c>
      <c r="U12">
        <f t="shared" si="6"/>
        <v>-8.95125</v>
      </c>
      <c r="W12">
        <f t="shared" si="7"/>
        <v>-9.47625</v>
      </c>
      <c r="X12">
        <f t="shared" si="8"/>
        <v>0.49875</v>
      </c>
      <c r="Y12">
        <f t="shared" si="9"/>
        <v>-0.026250000000000006</v>
      </c>
    </row>
    <row r="13" spans="11:25" ht="12.75">
      <c r="K13">
        <v>0.06</v>
      </c>
      <c r="L13">
        <f t="shared" si="10"/>
        <v>0.94</v>
      </c>
      <c r="M13">
        <f t="shared" si="0"/>
        <v>15.12</v>
      </c>
      <c r="N13">
        <f t="shared" si="1"/>
        <v>14.212799999999998</v>
      </c>
      <c r="O13">
        <f t="shared" si="2"/>
        <v>-0.9071999999999999</v>
      </c>
      <c r="Q13">
        <f t="shared" si="3"/>
        <v>28.425599999999996</v>
      </c>
      <c r="R13">
        <f t="shared" si="4"/>
        <v>13.305599999999998</v>
      </c>
      <c r="S13">
        <f t="shared" si="5"/>
        <v>-1.8143999999999998</v>
      </c>
      <c r="U13">
        <f t="shared" si="6"/>
        <v>-8.647799999999998</v>
      </c>
      <c r="W13">
        <f t="shared" si="7"/>
        <v>-9.2778</v>
      </c>
      <c r="X13">
        <f t="shared" si="8"/>
        <v>0.5922</v>
      </c>
      <c r="Y13">
        <f t="shared" si="9"/>
        <v>-0.0378</v>
      </c>
    </row>
    <row r="14" spans="11:25" ht="12.75">
      <c r="K14">
        <v>0.07</v>
      </c>
      <c r="L14">
        <f t="shared" si="10"/>
        <v>0.9299999999999999</v>
      </c>
      <c r="M14">
        <f t="shared" si="0"/>
        <v>15.015</v>
      </c>
      <c r="N14">
        <f t="shared" si="1"/>
        <v>13.963949999999999</v>
      </c>
      <c r="O14">
        <f t="shared" si="2"/>
        <v>-1.05105</v>
      </c>
      <c r="Q14">
        <f t="shared" si="3"/>
        <v>27.927899999999998</v>
      </c>
      <c r="R14">
        <f t="shared" si="4"/>
        <v>12.912899999999999</v>
      </c>
      <c r="S14">
        <f t="shared" si="5"/>
        <v>-2.1021</v>
      </c>
      <c r="U14">
        <f t="shared" si="6"/>
        <v>-8.346449999999999</v>
      </c>
      <c r="W14">
        <f t="shared" si="7"/>
        <v>-9.081449999999998</v>
      </c>
      <c r="X14">
        <f t="shared" si="8"/>
        <v>0.6835500000000001</v>
      </c>
      <c r="Y14">
        <f t="shared" si="9"/>
        <v>-0.05145000000000001</v>
      </c>
    </row>
    <row r="15" spans="11:25" ht="12.75">
      <c r="K15">
        <v>0.08</v>
      </c>
      <c r="L15">
        <f t="shared" si="10"/>
        <v>0.92</v>
      </c>
      <c r="M15">
        <f t="shared" si="0"/>
        <v>14.91</v>
      </c>
      <c r="N15">
        <f t="shared" si="1"/>
        <v>13.7172</v>
      </c>
      <c r="O15">
        <f t="shared" si="2"/>
        <v>-1.1928</v>
      </c>
      <c r="Q15">
        <f t="shared" si="3"/>
        <v>27.4344</v>
      </c>
      <c r="R15">
        <f t="shared" si="4"/>
        <v>12.524400000000002</v>
      </c>
      <c r="S15">
        <f t="shared" si="5"/>
        <v>-2.3856</v>
      </c>
      <c r="U15">
        <f t="shared" si="6"/>
        <v>-8.0472</v>
      </c>
      <c r="W15">
        <f t="shared" si="7"/>
        <v>-8.8872</v>
      </c>
      <c r="X15">
        <f t="shared" si="8"/>
        <v>0.7727999999999999</v>
      </c>
      <c r="Y15">
        <f t="shared" si="9"/>
        <v>-0.06720000000000001</v>
      </c>
    </row>
    <row r="16" spans="11:25" ht="12.75">
      <c r="K16">
        <v>0.09</v>
      </c>
      <c r="L16">
        <f t="shared" si="10"/>
        <v>0.91</v>
      </c>
      <c r="M16">
        <f t="shared" si="0"/>
        <v>14.805</v>
      </c>
      <c r="N16">
        <f t="shared" si="1"/>
        <v>13.47255</v>
      </c>
      <c r="O16">
        <f t="shared" si="2"/>
        <v>-1.33245</v>
      </c>
      <c r="Q16">
        <f t="shared" si="3"/>
        <v>26.9451</v>
      </c>
      <c r="R16">
        <f t="shared" si="4"/>
        <v>12.1401</v>
      </c>
      <c r="S16">
        <f t="shared" si="5"/>
        <v>-2.6649</v>
      </c>
      <c r="U16">
        <f t="shared" si="6"/>
        <v>-7.750050000000002</v>
      </c>
      <c r="W16">
        <f t="shared" si="7"/>
        <v>-8.69505</v>
      </c>
      <c r="X16">
        <f t="shared" si="8"/>
        <v>0.85995</v>
      </c>
      <c r="Y16">
        <f t="shared" si="9"/>
        <v>-0.08505</v>
      </c>
    </row>
    <row r="17" spans="11:25" ht="12.75">
      <c r="K17">
        <v>0.1</v>
      </c>
      <c r="L17">
        <f t="shared" si="10"/>
        <v>0.9</v>
      </c>
      <c r="M17">
        <f t="shared" si="0"/>
        <v>14.7</v>
      </c>
      <c r="N17">
        <f t="shared" si="1"/>
        <v>13.23</v>
      </c>
      <c r="O17">
        <f t="shared" si="2"/>
        <v>-1.47</v>
      </c>
      <c r="Q17">
        <f t="shared" si="3"/>
        <v>26.46</v>
      </c>
      <c r="R17">
        <f t="shared" si="4"/>
        <v>11.76</v>
      </c>
      <c r="S17">
        <f t="shared" si="5"/>
        <v>-2.94</v>
      </c>
      <c r="U17">
        <f t="shared" si="6"/>
        <v>-7.455</v>
      </c>
      <c r="W17">
        <f t="shared" si="7"/>
        <v>-8.505</v>
      </c>
      <c r="X17">
        <f t="shared" si="8"/>
        <v>0.9450000000000001</v>
      </c>
      <c r="Y17">
        <f t="shared" si="9"/>
        <v>-0.10500000000000002</v>
      </c>
    </row>
    <row r="18" spans="11:25" ht="12.75">
      <c r="K18">
        <v>0.11</v>
      </c>
      <c r="L18">
        <f t="shared" si="10"/>
        <v>0.89</v>
      </c>
      <c r="M18">
        <f t="shared" si="0"/>
        <v>14.594999999999999</v>
      </c>
      <c r="N18">
        <f t="shared" si="1"/>
        <v>12.98955</v>
      </c>
      <c r="O18">
        <f t="shared" si="2"/>
        <v>-1.6054499999999998</v>
      </c>
      <c r="Q18">
        <f t="shared" si="3"/>
        <v>25.9791</v>
      </c>
      <c r="R18">
        <f t="shared" si="4"/>
        <v>11.3841</v>
      </c>
      <c r="S18">
        <f t="shared" si="5"/>
        <v>-3.2108999999999996</v>
      </c>
      <c r="U18">
        <f t="shared" si="6"/>
        <v>-7.16205</v>
      </c>
      <c r="W18">
        <f t="shared" si="7"/>
        <v>-8.31705</v>
      </c>
      <c r="X18">
        <f t="shared" si="8"/>
        <v>1.02795</v>
      </c>
      <c r="Y18">
        <f t="shared" si="9"/>
        <v>-0.12705</v>
      </c>
    </row>
    <row r="19" spans="11:25" ht="12.75">
      <c r="K19">
        <v>0.12</v>
      </c>
      <c r="L19">
        <f t="shared" si="10"/>
        <v>0.88</v>
      </c>
      <c r="M19">
        <f t="shared" si="0"/>
        <v>14.49</v>
      </c>
      <c r="N19">
        <f t="shared" si="1"/>
        <v>12.7512</v>
      </c>
      <c r="O19">
        <f t="shared" si="2"/>
        <v>-1.7388</v>
      </c>
      <c r="Q19">
        <f t="shared" si="3"/>
        <v>25.5024</v>
      </c>
      <c r="R19">
        <f t="shared" si="4"/>
        <v>11.0124</v>
      </c>
      <c r="S19">
        <f t="shared" si="5"/>
        <v>-3.4776</v>
      </c>
      <c r="U19">
        <f t="shared" si="6"/>
        <v>-6.8712</v>
      </c>
      <c r="W19">
        <f t="shared" si="7"/>
        <v>-8.1312</v>
      </c>
      <c r="X19">
        <f t="shared" si="8"/>
        <v>1.1088</v>
      </c>
      <c r="Y19">
        <f t="shared" si="9"/>
        <v>-0.1512</v>
      </c>
    </row>
    <row r="20" spans="11:25" ht="12.75">
      <c r="K20">
        <v>0.13</v>
      </c>
      <c r="L20">
        <f t="shared" si="10"/>
        <v>0.87</v>
      </c>
      <c r="M20">
        <f t="shared" si="0"/>
        <v>14.385</v>
      </c>
      <c r="N20">
        <f t="shared" si="1"/>
        <v>12.514949999999999</v>
      </c>
      <c r="O20">
        <f t="shared" si="2"/>
        <v>-1.87005</v>
      </c>
      <c r="Q20">
        <f t="shared" si="3"/>
        <v>25.029899999999998</v>
      </c>
      <c r="R20">
        <f t="shared" si="4"/>
        <v>10.6449</v>
      </c>
      <c r="S20">
        <f t="shared" si="5"/>
        <v>-3.7401</v>
      </c>
      <c r="U20">
        <f t="shared" si="6"/>
        <v>-6.58245</v>
      </c>
      <c r="W20">
        <f t="shared" si="7"/>
        <v>-7.94745</v>
      </c>
      <c r="X20">
        <f t="shared" si="8"/>
        <v>1.18755</v>
      </c>
      <c r="Y20">
        <f t="shared" si="9"/>
        <v>-0.17745000000000002</v>
      </c>
    </row>
    <row r="21" spans="11:25" ht="12.75">
      <c r="K21">
        <v>0.14</v>
      </c>
      <c r="L21">
        <f t="shared" si="10"/>
        <v>0.86</v>
      </c>
      <c r="M21">
        <f t="shared" si="0"/>
        <v>14.28</v>
      </c>
      <c r="N21">
        <f t="shared" si="1"/>
        <v>12.2808</v>
      </c>
      <c r="O21">
        <f t="shared" si="2"/>
        <v>-1.9992</v>
      </c>
      <c r="Q21">
        <f t="shared" si="3"/>
        <v>24.5616</v>
      </c>
      <c r="R21">
        <f t="shared" si="4"/>
        <v>10.2816</v>
      </c>
      <c r="S21">
        <f t="shared" si="5"/>
        <v>-3.9984</v>
      </c>
      <c r="U21">
        <f t="shared" si="6"/>
        <v>-6.2958</v>
      </c>
      <c r="W21">
        <f t="shared" si="7"/>
        <v>-7.7658</v>
      </c>
      <c r="X21">
        <f t="shared" si="8"/>
        <v>1.2642</v>
      </c>
      <c r="Y21">
        <f t="shared" si="9"/>
        <v>-0.20580000000000004</v>
      </c>
    </row>
    <row r="22" spans="11:25" ht="12.75">
      <c r="K22">
        <v>0.15</v>
      </c>
      <c r="L22">
        <f t="shared" si="10"/>
        <v>0.85</v>
      </c>
      <c r="M22">
        <f t="shared" si="0"/>
        <v>14.175</v>
      </c>
      <c r="N22">
        <f t="shared" si="1"/>
        <v>12.04875</v>
      </c>
      <c r="O22">
        <f t="shared" si="2"/>
        <v>-2.12625</v>
      </c>
      <c r="Q22">
        <f t="shared" si="3"/>
        <v>24.0975</v>
      </c>
      <c r="R22">
        <f t="shared" si="4"/>
        <v>9.9225</v>
      </c>
      <c r="S22">
        <f t="shared" si="5"/>
        <v>-4.2525</v>
      </c>
      <c r="U22">
        <f t="shared" si="6"/>
        <v>-6.0112499999999995</v>
      </c>
      <c r="W22">
        <f t="shared" si="7"/>
        <v>-7.586249999999999</v>
      </c>
      <c r="X22">
        <f t="shared" si="8"/>
        <v>1.33875</v>
      </c>
      <c r="Y22">
        <f t="shared" si="9"/>
        <v>-0.23625</v>
      </c>
    </row>
    <row r="23" spans="11:25" ht="12.75">
      <c r="K23">
        <v>0.16</v>
      </c>
      <c r="L23">
        <f t="shared" si="10"/>
        <v>0.84</v>
      </c>
      <c r="M23">
        <f t="shared" si="0"/>
        <v>14.07</v>
      </c>
      <c r="N23">
        <f t="shared" si="1"/>
        <v>11.8188</v>
      </c>
      <c r="O23">
        <f t="shared" si="2"/>
        <v>-2.2512000000000003</v>
      </c>
      <c r="Q23">
        <f t="shared" si="3"/>
        <v>23.6376</v>
      </c>
      <c r="R23">
        <f t="shared" si="4"/>
        <v>9.567599999999999</v>
      </c>
      <c r="S23">
        <f t="shared" si="5"/>
        <v>-4.502400000000001</v>
      </c>
      <c r="U23">
        <f t="shared" si="6"/>
        <v>-5.7288</v>
      </c>
      <c r="W23">
        <f t="shared" si="7"/>
        <v>-7.4087999999999985</v>
      </c>
      <c r="X23">
        <f t="shared" si="8"/>
        <v>1.4112</v>
      </c>
      <c r="Y23">
        <f t="shared" si="9"/>
        <v>-0.26880000000000004</v>
      </c>
    </row>
    <row r="24" spans="11:25" ht="12.75">
      <c r="K24">
        <v>0.17</v>
      </c>
      <c r="L24">
        <f t="shared" si="10"/>
        <v>0.83</v>
      </c>
      <c r="M24">
        <f t="shared" si="0"/>
        <v>13.965</v>
      </c>
      <c r="N24">
        <f t="shared" si="1"/>
        <v>11.59095</v>
      </c>
      <c r="O24">
        <f t="shared" si="2"/>
        <v>-2.37405</v>
      </c>
      <c r="Q24">
        <f t="shared" si="3"/>
        <v>23.1819</v>
      </c>
      <c r="R24">
        <f t="shared" si="4"/>
        <v>9.216899999999999</v>
      </c>
      <c r="S24">
        <f t="shared" si="5"/>
        <v>-4.7481</v>
      </c>
      <c r="U24">
        <f t="shared" si="6"/>
        <v>-5.448449999999999</v>
      </c>
      <c r="W24">
        <f t="shared" si="7"/>
        <v>-7.2334499999999995</v>
      </c>
      <c r="X24">
        <f t="shared" si="8"/>
        <v>1.48155</v>
      </c>
      <c r="Y24">
        <f t="shared" si="9"/>
        <v>-0.30345000000000005</v>
      </c>
    </row>
    <row r="25" spans="11:25" ht="12.75">
      <c r="K25">
        <v>0.18</v>
      </c>
      <c r="L25">
        <f t="shared" si="10"/>
        <v>0.8200000000000001</v>
      </c>
      <c r="M25">
        <f t="shared" si="0"/>
        <v>13.860000000000001</v>
      </c>
      <c r="N25">
        <f t="shared" si="1"/>
        <v>11.365200000000002</v>
      </c>
      <c r="O25">
        <f t="shared" si="2"/>
        <v>-2.4948</v>
      </c>
      <c r="Q25">
        <f t="shared" si="3"/>
        <v>22.730400000000003</v>
      </c>
      <c r="R25">
        <f t="shared" si="4"/>
        <v>8.870400000000002</v>
      </c>
      <c r="S25">
        <f t="shared" si="5"/>
        <v>-4.9896</v>
      </c>
      <c r="U25">
        <f t="shared" si="6"/>
        <v>-5.170200000000001</v>
      </c>
      <c r="W25">
        <f t="shared" si="7"/>
        <v>-7.060200000000001</v>
      </c>
      <c r="X25">
        <f t="shared" si="8"/>
        <v>1.5498</v>
      </c>
      <c r="Y25">
        <f t="shared" si="9"/>
        <v>-0.3402</v>
      </c>
    </row>
    <row r="26" spans="11:25" ht="12.75">
      <c r="K26">
        <v>0.19</v>
      </c>
      <c r="L26">
        <f t="shared" si="10"/>
        <v>0.81</v>
      </c>
      <c r="M26">
        <f t="shared" si="0"/>
        <v>13.755</v>
      </c>
      <c r="N26">
        <f t="shared" si="1"/>
        <v>11.14155</v>
      </c>
      <c r="O26">
        <f t="shared" si="2"/>
        <v>-2.6134500000000003</v>
      </c>
      <c r="Q26">
        <f t="shared" si="3"/>
        <v>22.2831</v>
      </c>
      <c r="R26">
        <f t="shared" si="4"/>
        <v>8.528100000000002</v>
      </c>
      <c r="S26">
        <f t="shared" si="5"/>
        <v>-5.2269000000000005</v>
      </c>
      <c r="U26">
        <f t="shared" si="6"/>
        <v>-4.894050000000002</v>
      </c>
      <c r="W26">
        <f t="shared" si="7"/>
        <v>-6.889050000000001</v>
      </c>
      <c r="X26">
        <f t="shared" si="8"/>
        <v>1.61595</v>
      </c>
      <c r="Y26">
        <f t="shared" si="9"/>
        <v>-0.37905</v>
      </c>
    </row>
    <row r="27" spans="11:25" ht="12.75">
      <c r="K27">
        <v>0.2</v>
      </c>
      <c r="L27">
        <f t="shared" si="10"/>
        <v>0.8</v>
      </c>
      <c r="M27">
        <f t="shared" si="0"/>
        <v>13.65</v>
      </c>
      <c r="N27">
        <f t="shared" si="1"/>
        <v>10.920000000000002</v>
      </c>
      <c r="O27">
        <f t="shared" si="2"/>
        <v>-2.7300000000000004</v>
      </c>
      <c r="Q27">
        <f t="shared" si="3"/>
        <v>21.840000000000003</v>
      </c>
      <c r="R27">
        <f t="shared" si="4"/>
        <v>8.190000000000001</v>
      </c>
      <c r="S27">
        <f t="shared" si="5"/>
        <v>-5.460000000000001</v>
      </c>
      <c r="U27">
        <f t="shared" si="6"/>
        <v>-4.62</v>
      </c>
      <c r="W27">
        <f t="shared" si="7"/>
        <v>-6.7200000000000015</v>
      </c>
      <c r="X27">
        <f t="shared" si="8"/>
        <v>1.6800000000000004</v>
      </c>
      <c r="Y27">
        <f t="shared" si="9"/>
        <v>-0.4200000000000001</v>
      </c>
    </row>
    <row r="28" spans="11:25" ht="12.75">
      <c r="K28">
        <v>0.21</v>
      </c>
      <c r="L28">
        <f t="shared" si="10"/>
        <v>0.79</v>
      </c>
      <c r="M28">
        <f t="shared" si="0"/>
        <v>13.545</v>
      </c>
      <c r="N28">
        <f t="shared" si="1"/>
        <v>10.70055</v>
      </c>
      <c r="O28">
        <f t="shared" si="2"/>
        <v>-2.8444499999999997</v>
      </c>
      <c r="Q28">
        <f t="shared" si="3"/>
        <v>21.4011</v>
      </c>
      <c r="R28">
        <f t="shared" si="4"/>
        <v>7.8561000000000005</v>
      </c>
      <c r="S28">
        <f t="shared" si="5"/>
        <v>-5.688899999999999</v>
      </c>
      <c r="U28">
        <f t="shared" si="6"/>
        <v>-4.348050000000001</v>
      </c>
      <c r="W28">
        <f t="shared" si="7"/>
        <v>-6.553050000000001</v>
      </c>
      <c r="X28">
        <f t="shared" si="8"/>
        <v>1.7419499999999999</v>
      </c>
      <c r="Y28">
        <f t="shared" si="9"/>
        <v>-0.4630499999999999</v>
      </c>
    </row>
    <row r="29" spans="11:25" ht="12.75">
      <c r="K29">
        <v>0.22</v>
      </c>
      <c r="L29">
        <f t="shared" si="10"/>
        <v>0.78</v>
      </c>
      <c r="M29">
        <f t="shared" si="0"/>
        <v>13.440000000000001</v>
      </c>
      <c r="N29">
        <f t="shared" si="1"/>
        <v>10.483200000000002</v>
      </c>
      <c r="O29">
        <f t="shared" si="2"/>
        <v>-2.9568000000000003</v>
      </c>
      <c r="Q29">
        <f t="shared" si="3"/>
        <v>20.966400000000004</v>
      </c>
      <c r="R29">
        <f t="shared" si="4"/>
        <v>7.5264000000000015</v>
      </c>
      <c r="S29">
        <f t="shared" si="5"/>
        <v>-5.913600000000001</v>
      </c>
      <c r="U29">
        <f t="shared" si="6"/>
        <v>-4.078200000000001</v>
      </c>
      <c r="W29">
        <f t="shared" si="7"/>
        <v>-6.3882</v>
      </c>
      <c r="X29">
        <f t="shared" si="8"/>
        <v>1.8018</v>
      </c>
      <c r="Y29">
        <f t="shared" si="9"/>
        <v>-0.5082</v>
      </c>
    </row>
    <row r="30" spans="11:25" ht="12.75">
      <c r="K30">
        <v>0.23</v>
      </c>
      <c r="L30">
        <f t="shared" si="10"/>
        <v>0.77</v>
      </c>
      <c r="M30">
        <f t="shared" si="0"/>
        <v>13.335</v>
      </c>
      <c r="N30">
        <f t="shared" si="1"/>
        <v>10.26795</v>
      </c>
      <c r="O30">
        <f t="shared" si="2"/>
        <v>-3.0670500000000005</v>
      </c>
      <c r="Q30">
        <f t="shared" si="3"/>
        <v>20.5359</v>
      </c>
      <c r="R30">
        <f t="shared" si="4"/>
        <v>7.200900000000001</v>
      </c>
      <c r="S30">
        <f t="shared" si="5"/>
        <v>-6.134100000000001</v>
      </c>
      <c r="U30">
        <f t="shared" si="6"/>
        <v>-3.81045</v>
      </c>
      <c r="W30">
        <f t="shared" si="7"/>
        <v>-6.2254499999999995</v>
      </c>
      <c r="X30">
        <f t="shared" si="8"/>
        <v>1.85955</v>
      </c>
      <c r="Y30">
        <f t="shared" si="9"/>
        <v>-0.55545</v>
      </c>
    </row>
    <row r="31" spans="11:25" ht="12.75">
      <c r="K31">
        <v>0.24</v>
      </c>
      <c r="L31">
        <f t="shared" si="10"/>
        <v>0.76</v>
      </c>
      <c r="M31">
        <f t="shared" si="0"/>
        <v>13.23</v>
      </c>
      <c r="N31">
        <f t="shared" si="1"/>
        <v>10.0548</v>
      </c>
      <c r="O31">
        <f t="shared" si="2"/>
        <v>-3.1752</v>
      </c>
      <c r="Q31">
        <f t="shared" si="3"/>
        <v>20.1096</v>
      </c>
      <c r="R31">
        <f t="shared" si="4"/>
        <v>6.879600000000001</v>
      </c>
      <c r="S31">
        <f t="shared" si="5"/>
        <v>-6.3504</v>
      </c>
      <c r="U31">
        <f t="shared" si="6"/>
        <v>-3.5448</v>
      </c>
      <c r="W31">
        <f t="shared" si="7"/>
        <v>-6.0648</v>
      </c>
      <c r="X31">
        <f t="shared" si="8"/>
        <v>1.9152</v>
      </c>
      <c r="Y31">
        <f t="shared" si="9"/>
        <v>-0.6048</v>
      </c>
    </row>
    <row r="32" spans="11:25" ht="12.75">
      <c r="K32">
        <v>0.25</v>
      </c>
      <c r="L32">
        <f t="shared" si="10"/>
        <v>0.75</v>
      </c>
      <c r="M32">
        <f t="shared" si="0"/>
        <v>13.125</v>
      </c>
      <c r="N32">
        <f t="shared" si="1"/>
        <v>9.84375</v>
      </c>
      <c r="O32">
        <f t="shared" si="2"/>
        <v>-3.28125</v>
      </c>
      <c r="Q32">
        <f t="shared" si="3"/>
        <v>19.6875</v>
      </c>
      <c r="R32">
        <f t="shared" si="4"/>
        <v>6.5625</v>
      </c>
      <c r="S32">
        <f t="shared" si="5"/>
        <v>-6.5625</v>
      </c>
      <c r="U32">
        <f t="shared" si="6"/>
        <v>-3.28125</v>
      </c>
      <c r="W32">
        <f t="shared" si="7"/>
        <v>-5.90625</v>
      </c>
      <c r="X32">
        <f t="shared" si="8"/>
        <v>1.96875</v>
      </c>
      <c r="Y32">
        <f t="shared" si="9"/>
        <v>-0.65625</v>
      </c>
    </row>
    <row r="33" spans="11:25" ht="12.75">
      <c r="K33">
        <v>0.26</v>
      </c>
      <c r="L33">
        <f t="shared" si="10"/>
        <v>0.74</v>
      </c>
      <c r="M33">
        <f t="shared" si="0"/>
        <v>13.02</v>
      </c>
      <c r="N33">
        <f t="shared" si="1"/>
        <v>9.6348</v>
      </c>
      <c r="O33">
        <f t="shared" si="2"/>
        <v>-3.3852</v>
      </c>
      <c r="Q33">
        <f t="shared" si="3"/>
        <v>19.2696</v>
      </c>
      <c r="R33">
        <f t="shared" si="4"/>
        <v>6.249599999999999</v>
      </c>
      <c r="S33">
        <f t="shared" si="5"/>
        <v>-6.7704</v>
      </c>
      <c r="U33">
        <f t="shared" si="6"/>
        <v>-3.0198</v>
      </c>
      <c r="W33">
        <f t="shared" si="7"/>
        <v>-5.7498</v>
      </c>
      <c r="X33">
        <f t="shared" si="8"/>
        <v>2.0202</v>
      </c>
      <c r="Y33">
        <f t="shared" si="9"/>
        <v>-0.7098000000000001</v>
      </c>
    </row>
    <row r="34" spans="11:25" ht="12.75">
      <c r="K34">
        <v>0.27</v>
      </c>
      <c r="L34">
        <f t="shared" si="10"/>
        <v>0.73</v>
      </c>
      <c r="M34">
        <f t="shared" si="0"/>
        <v>12.915</v>
      </c>
      <c r="N34">
        <f t="shared" si="1"/>
        <v>9.42795</v>
      </c>
      <c r="O34">
        <f t="shared" si="2"/>
        <v>-3.48705</v>
      </c>
      <c r="Q34">
        <f t="shared" si="3"/>
        <v>18.8559</v>
      </c>
      <c r="R34">
        <f t="shared" si="4"/>
        <v>5.940899999999999</v>
      </c>
      <c r="S34">
        <f t="shared" si="5"/>
        <v>-6.9741</v>
      </c>
      <c r="U34">
        <f t="shared" si="6"/>
        <v>-2.76045</v>
      </c>
      <c r="W34">
        <f t="shared" si="7"/>
        <v>-5.59545</v>
      </c>
      <c r="X34">
        <f t="shared" si="8"/>
        <v>2.06955</v>
      </c>
      <c r="Y34">
        <f t="shared" si="9"/>
        <v>-0.7654500000000001</v>
      </c>
    </row>
    <row r="35" spans="11:25" ht="12.75">
      <c r="K35">
        <v>0.28</v>
      </c>
      <c r="L35">
        <f t="shared" si="10"/>
        <v>0.72</v>
      </c>
      <c r="M35">
        <f t="shared" si="0"/>
        <v>12.809999999999999</v>
      </c>
      <c r="N35">
        <f t="shared" si="1"/>
        <v>9.223199999999999</v>
      </c>
      <c r="O35">
        <f t="shared" si="2"/>
        <v>-3.5867999999999998</v>
      </c>
      <c r="Q35">
        <f t="shared" si="3"/>
        <v>18.446399999999997</v>
      </c>
      <c r="R35">
        <f t="shared" si="4"/>
        <v>5.636399999999999</v>
      </c>
      <c r="S35">
        <f t="shared" si="5"/>
        <v>-7.1735999999999995</v>
      </c>
      <c r="U35">
        <f t="shared" si="6"/>
        <v>-2.503199999999999</v>
      </c>
      <c r="W35">
        <f t="shared" si="7"/>
        <v>-5.4432</v>
      </c>
      <c r="X35">
        <f t="shared" si="8"/>
        <v>2.1168</v>
      </c>
      <c r="Y35">
        <f t="shared" si="9"/>
        <v>-0.8232000000000002</v>
      </c>
    </row>
    <row r="36" spans="11:25" ht="12.75">
      <c r="K36">
        <v>0.29</v>
      </c>
      <c r="L36">
        <f t="shared" si="10"/>
        <v>0.71</v>
      </c>
      <c r="M36">
        <f t="shared" si="0"/>
        <v>12.705</v>
      </c>
      <c r="N36">
        <f t="shared" si="1"/>
        <v>9.02055</v>
      </c>
      <c r="O36">
        <f t="shared" si="2"/>
        <v>-3.6844499999999996</v>
      </c>
      <c r="Q36">
        <f t="shared" si="3"/>
        <v>18.0411</v>
      </c>
      <c r="R36">
        <f t="shared" si="4"/>
        <v>5.3361</v>
      </c>
      <c r="S36">
        <f t="shared" si="5"/>
        <v>-7.368899999999999</v>
      </c>
      <c r="U36">
        <f t="shared" si="6"/>
        <v>-2.2480500000000005</v>
      </c>
      <c r="W36">
        <f t="shared" si="7"/>
        <v>-5.29305</v>
      </c>
      <c r="X36">
        <f t="shared" si="8"/>
        <v>2.1619499999999996</v>
      </c>
      <c r="Y36">
        <f t="shared" si="9"/>
        <v>-0.8830499999999999</v>
      </c>
    </row>
    <row r="37" spans="11:25" ht="12.75">
      <c r="K37">
        <v>0.3</v>
      </c>
      <c r="L37">
        <f t="shared" si="10"/>
        <v>0.7</v>
      </c>
      <c r="M37">
        <f t="shared" si="0"/>
        <v>12.6</v>
      </c>
      <c r="N37">
        <f t="shared" si="1"/>
        <v>8.819999999999999</v>
      </c>
      <c r="O37">
        <f t="shared" si="2"/>
        <v>-3.78</v>
      </c>
      <c r="Q37">
        <f t="shared" si="3"/>
        <v>17.639999999999997</v>
      </c>
      <c r="R37">
        <f t="shared" si="4"/>
        <v>5.039999999999999</v>
      </c>
      <c r="S37">
        <f t="shared" si="5"/>
        <v>-7.56</v>
      </c>
      <c r="U37">
        <f t="shared" si="6"/>
        <v>-1.9949999999999992</v>
      </c>
      <c r="W37">
        <f t="shared" si="7"/>
        <v>-5.145</v>
      </c>
      <c r="X37">
        <f t="shared" si="8"/>
        <v>2.205</v>
      </c>
      <c r="Y37">
        <f t="shared" si="9"/>
        <v>-0.945</v>
      </c>
    </row>
    <row r="38" spans="11:25" ht="12.75">
      <c r="K38">
        <v>0.31</v>
      </c>
      <c r="L38">
        <f t="shared" si="10"/>
        <v>0.69</v>
      </c>
      <c r="M38">
        <f t="shared" si="0"/>
        <v>12.495</v>
      </c>
      <c r="N38">
        <f t="shared" si="1"/>
        <v>8.62155</v>
      </c>
      <c r="O38">
        <f t="shared" si="2"/>
        <v>-3.8734499999999996</v>
      </c>
      <c r="Q38">
        <f t="shared" si="3"/>
        <v>17.2431</v>
      </c>
      <c r="R38">
        <f t="shared" si="4"/>
        <v>4.748099999999999</v>
      </c>
      <c r="S38">
        <f t="shared" si="5"/>
        <v>-7.746899999999999</v>
      </c>
      <c r="U38">
        <f t="shared" si="6"/>
        <v>-1.7440499999999997</v>
      </c>
      <c r="W38">
        <f t="shared" si="7"/>
        <v>-4.999049999999999</v>
      </c>
      <c r="X38">
        <f t="shared" si="8"/>
        <v>2.2459499999999997</v>
      </c>
      <c r="Y38">
        <f t="shared" si="9"/>
        <v>-1.00905</v>
      </c>
    </row>
    <row r="39" spans="11:25" ht="12.75">
      <c r="K39">
        <v>0.32</v>
      </c>
      <c r="L39">
        <f t="shared" si="10"/>
        <v>0.6799999999999999</v>
      </c>
      <c r="M39">
        <f aca="true" t="shared" si="11" ref="M39:M70">$B$9+($C$9*(L39-K39))</f>
        <v>12.39</v>
      </c>
      <c r="N39">
        <f aca="true" t="shared" si="12" ref="N39:N70">L39*M39</f>
        <v>8.4252</v>
      </c>
      <c r="O39">
        <f aca="true" t="shared" si="13" ref="O39:O70">-K39*M39</f>
        <v>-3.9648000000000003</v>
      </c>
      <c r="Q39">
        <f aca="true" t="shared" si="14" ref="Q39:Q70">2*L39*M39</f>
        <v>16.8504</v>
      </c>
      <c r="R39">
        <f aca="true" t="shared" si="15" ref="R39:R70">(L39-K39)*M39</f>
        <v>4.460399999999999</v>
      </c>
      <c r="S39">
        <f aca="true" t="shared" si="16" ref="S39:S70">-2*K39*M39</f>
        <v>-7.929600000000001</v>
      </c>
      <c r="U39">
        <f aca="true" t="shared" si="17" ref="U39:U70">$B$9*(K39-L39)+2*K39*L39*$C$9</f>
        <v>-1.4951999999999996</v>
      </c>
      <c r="W39">
        <f aca="true" t="shared" si="18" ref="W39:W70">-2*$C$9*(L39^2)</f>
        <v>-4.855199999999999</v>
      </c>
      <c r="X39">
        <f aca="true" t="shared" si="19" ref="X39:X70">2*K39*L39*$C$9</f>
        <v>2.2847999999999997</v>
      </c>
      <c r="Y39">
        <f aca="true" t="shared" si="20" ref="Y39:Y70">-2*(K39^2)*$C$9</f>
        <v>-1.0752000000000002</v>
      </c>
    </row>
    <row r="40" spans="11:25" ht="12.75">
      <c r="K40">
        <v>0.33</v>
      </c>
      <c r="L40">
        <f t="shared" si="10"/>
        <v>0.6699999999999999</v>
      </c>
      <c r="M40">
        <f t="shared" si="11"/>
        <v>12.285</v>
      </c>
      <c r="N40">
        <f t="shared" si="12"/>
        <v>8.23095</v>
      </c>
      <c r="O40">
        <f t="shared" si="13"/>
        <v>-4.05405</v>
      </c>
      <c r="Q40">
        <f t="shared" si="14"/>
        <v>16.4619</v>
      </c>
      <c r="R40">
        <f t="shared" si="15"/>
        <v>4.176899999999999</v>
      </c>
      <c r="S40">
        <f t="shared" si="16"/>
        <v>-8.1081</v>
      </c>
      <c r="U40">
        <f t="shared" si="17"/>
        <v>-1.2484499999999992</v>
      </c>
      <c r="W40">
        <f t="shared" si="18"/>
        <v>-4.713449999999999</v>
      </c>
      <c r="X40">
        <f t="shared" si="19"/>
        <v>2.32155</v>
      </c>
      <c r="Y40">
        <f t="shared" si="20"/>
        <v>-1.14345</v>
      </c>
    </row>
    <row r="41" spans="11:25" ht="12.75">
      <c r="K41">
        <v>0.34</v>
      </c>
      <c r="L41">
        <f t="shared" si="10"/>
        <v>0.6599999999999999</v>
      </c>
      <c r="M41">
        <f t="shared" si="11"/>
        <v>12.18</v>
      </c>
      <c r="N41">
        <f t="shared" si="12"/>
        <v>8.038799999999998</v>
      </c>
      <c r="O41">
        <f t="shared" si="13"/>
        <v>-4.1412</v>
      </c>
      <c r="Q41">
        <f t="shared" si="14"/>
        <v>16.077599999999997</v>
      </c>
      <c r="R41">
        <f t="shared" si="15"/>
        <v>3.897599999999999</v>
      </c>
      <c r="S41">
        <f t="shared" si="16"/>
        <v>-8.2824</v>
      </c>
      <c r="U41">
        <f t="shared" si="17"/>
        <v>-1.0037999999999991</v>
      </c>
      <c r="W41">
        <f t="shared" si="18"/>
        <v>-4.5737999999999985</v>
      </c>
      <c r="X41">
        <f t="shared" si="19"/>
        <v>2.3562</v>
      </c>
      <c r="Y41">
        <f t="shared" si="20"/>
        <v>-1.2138000000000002</v>
      </c>
    </row>
    <row r="42" spans="11:25" ht="12.75">
      <c r="K42">
        <v>0.35</v>
      </c>
      <c r="L42">
        <f t="shared" si="10"/>
        <v>0.65</v>
      </c>
      <c r="M42">
        <f t="shared" si="11"/>
        <v>12.075</v>
      </c>
      <c r="N42">
        <f t="shared" si="12"/>
        <v>7.84875</v>
      </c>
      <c r="O42">
        <f t="shared" si="13"/>
        <v>-4.226249999999999</v>
      </c>
      <c r="Q42">
        <f t="shared" si="14"/>
        <v>15.6975</v>
      </c>
      <c r="R42">
        <f t="shared" si="15"/>
        <v>3.6225000000000005</v>
      </c>
      <c r="S42">
        <f t="shared" si="16"/>
        <v>-8.452499999999999</v>
      </c>
      <c r="U42">
        <f t="shared" si="17"/>
        <v>-0.7612500000000004</v>
      </c>
      <c r="W42">
        <f t="shared" si="18"/>
        <v>-4.43625</v>
      </c>
      <c r="X42">
        <f t="shared" si="19"/>
        <v>2.38875</v>
      </c>
      <c r="Y42">
        <f t="shared" si="20"/>
        <v>-1.28625</v>
      </c>
    </row>
    <row r="43" spans="11:25" ht="12.75">
      <c r="K43">
        <v>0.36</v>
      </c>
      <c r="L43">
        <f t="shared" si="10"/>
        <v>0.64</v>
      </c>
      <c r="M43">
        <f t="shared" si="11"/>
        <v>11.97</v>
      </c>
      <c r="N43">
        <f t="shared" si="12"/>
        <v>7.660800000000001</v>
      </c>
      <c r="O43">
        <f t="shared" si="13"/>
        <v>-4.3092</v>
      </c>
      <c r="Q43">
        <f t="shared" si="14"/>
        <v>15.321600000000002</v>
      </c>
      <c r="R43">
        <f t="shared" si="15"/>
        <v>3.3516000000000004</v>
      </c>
      <c r="S43">
        <f t="shared" si="16"/>
        <v>-8.6184</v>
      </c>
      <c r="U43">
        <f t="shared" si="17"/>
        <v>-0.5208000000000004</v>
      </c>
      <c r="W43">
        <f t="shared" si="18"/>
        <v>-4.300800000000001</v>
      </c>
      <c r="X43">
        <f t="shared" si="19"/>
        <v>2.4192</v>
      </c>
      <c r="Y43">
        <f t="shared" si="20"/>
        <v>-1.3608</v>
      </c>
    </row>
    <row r="44" spans="11:25" ht="12.75">
      <c r="K44">
        <v>0.37</v>
      </c>
      <c r="L44">
        <f t="shared" si="10"/>
        <v>0.63</v>
      </c>
      <c r="M44">
        <f t="shared" si="11"/>
        <v>11.865</v>
      </c>
      <c r="N44">
        <f t="shared" si="12"/>
        <v>7.47495</v>
      </c>
      <c r="O44">
        <f t="shared" si="13"/>
        <v>-4.3900500000000005</v>
      </c>
      <c r="Q44">
        <f t="shared" si="14"/>
        <v>14.9499</v>
      </c>
      <c r="R44">
        <f t="shared" si="15"/>
        <v>3.0849</v>
      </c>
      <c r="S44">
        <f t="shared" si="16"/>
        <v>-8.780100000000001</v>
      </c>
      <c r="U44">
        <f t="shared" si="17"/>
        <v>-0.28244999999999987</v>
      </c>
      <c r="W44">
        <f t="shared" si="18"/>
        <v>-4.1674500000000005</v>
      </c>
      <c r="X44">
        <f t="shared" si="19"/>
        <v>2.44755</v>
      </c>
      <c r="Y44">
        <f t="shared" si="20"/>
        <v>-1.43745</v>
      </c>
    </row>
    <row r="45" spans="11:25" ht="12.75">
      <c r="K45">
        <v>0.38</v>
      </c>
      <c r="L45">
        <f t="shared" si="10"/>
        <v>0.62</v>
      </c>
      <c r="M45">
        <f t="shared" si="11"/>
        <v>11.76</v>
      </c>
      <c r="N45">
        <f t="shared" si="12"/>
        <v>7.2912</v>
      </c>
      <c r="O45">
        <f t="shared" si="13"/>
        <v>-4.4688</v>
      </c>
      <c r="Q45">
        <f t="shared" si="14"/>
        <v>14.5824</v>
      </c>
      <c r="R45">
        <f t="shared" si="15"/>
        <v>2.8224</v>
      </c>
      <c r="S45">
        <f t="shared" si="16"/>
        <v>-8.9376</v>
      </c>
      <c r="U45">
        <f t="shared" si="17"/>
        <v>-0.0461999999999998</v>
      </c>
      <c r="W45">
        <f t="shared" si="18"/>
        <v>-4.0362</v>
      </c>
      <c r="X45">
        <f t="shared" si="19"/>
        <v>2.4738</v>
      </c>
      <c r="Y45">
        <f t="shared" si="20"/>
        <v>-1.5162</v>
      </c>
    </row>
    <row r="46" spans="11:25" ht="12.75">
      <c r="K46">
        <v>0.39</v>
      </c>
      <c r="L46">
        <f t="shared" si="10"/>
        <v>0.61</v>
      </c>
      <c r="M46">
        <f t="shared" si="11"/>
        <v>11.655</v>
      </c>
      <c r="N46">
        <f t="shared" si="12"/>
        <v>7.10955</v>
      </c>
      <c r="O46">
        <f t="shared" si="13"/>
        <v>-4.54545</v>
      </c>
      <c r="Q46">
        <f t="shared" si="14"/>
        <v>14.2191</v>
      </c>
      <c r="R46">
        <f t="shared" si="15"/>
        <v>2.5640999999999994</v>
      </c>
      <c r="S46">
        <f t="shared" si="16"/>
        <v>-9.0909</v>
      </c>
      <c r="U46">
        <f t="shared" si="17"/>
        <v>0.18795000000000028</v>
      </c>
      <c r="W46">
        <f t="shared" si="18"/>
        <v>-3.90705</v>
      </c>
      <c r="X46">
        <f t="shared" si="19"/>
        <v>2.49795</v>
      </c>
      <c r="Y46">
        <f t="shared" si="20"/>
        <v>-1.59705</v>
      </c>
    </row>
    <row r="47" spans="11:25" ht="12.75">
      <c r="K47">
        <v>0.4</v>
      </c>
      <c r="L47">
        <f t="shared" si="10"/>
        <v>0.6</v>
      </c>
      <c r="M47">
        <f t="shared" si="11"/>
        <v>11.55</v>
      </c>
      <c r="N47">
        <f t="shared" si="12"/>
        <v>6.930000000000001</v>
      </c>
      <c r="O47">
        <f t="shared" si="13"/>
        <v>-4.62</v>
      </c>
      <c r="Q47">
        <f t="shared" si="14"/>
        <v>13.860000000000001</v>
      </c>
      <c r="R47">
        <f t="shared" si="15"/>
        <v>2.3099999999999996</v>
      </c>
      <c r="S47">
        <f t="shared" si="16"/>
        <v>-9.24</v>
      </c>
      <c r="U47">
        <f t="shared" si="17"/>
        <v>0.4200000000000004</v>
      </c>
      <c r="W47">
        <f t="shared" si="18"/>
        <v>-3.78</v>
      </c>
      <c r="X47">
        <f t="shared" si="19"/>
        <v>2.52</v>
      </c>
      <c r="Y47">
        <f t="shared" si="20"/>
        <v>-1.6800000000000004</v>
      </c>
    </row>
    <row r="48" spans="11:25" ht="12.75">
      <c r="K48">
        <v>0.41</v>
      </c>
      <c r="L48">
        <f t="shared" si="10"/>
        <v>0.5900000000000001</v>
      </c>
      <c r="M48">
        <f t="shared" si="11"/>
        <v>11.445</v>
      </c>
      <c r="N48">
        <f t="shared" si="12"/>
        <v>6.752550000000001</v>
      </c>
      <c r="O48">
        <f t="shared" si="13"/>
        <v>-4.69245</v>
      </c>
      <c r="Q48">
        <f t="shared" si="14"/>
        <v>13.505100000000002</v>
      </c>
      <c r="R48">
        <f t="shared" si="15"/>
        <v>2.060100000000001</v>
      </c>
      <c r="S48">
        <f t="shared" si="16"/>
        <v>-9.3849</v>
      </c>
      <c r="U48">
        <f t="shared" si="17"/>
        <v>0.6499499999999991</v>
      </c>
      <c r="W48">
        <f t="shared" si="18"/>
        <v>-3.655050000000001</v>
      </c>
      <c r="X48">
        <f t="shared" si="19"/>
        <v>2.53995</v>
      </c>
      <c r="Y48">
        <f t="shared" si="20"/>
        <v>-1.7650499999999998</v>
      </c>
    </row>
    <row r="49" spans="11:25" ht="12.75">
      <c r="K49">
        <v>0.42</v>
      </c>
      <c r="L49">
        <f t="shared" si="10"/>
        <v>0.5800000000000001</v>
      </c>
      <c r="M49">
        <f t="shared" si="11"/>
        <v>11.34</v>
      </c>
      <c r="N49">
        <f t="shared" si="12"/>
        <v>6.5772</v>
      </c>
      <c r="O49">
        <f t="shared" si="13"/>
        <v>-4.7627999999999995</v>
      </c>
      <c r="Q49">
        <f t="shared" si="14"/>
        <v>13.1544</v>
      </c>
      <c r="R49">
        <f t="shared" si="15"/>
        <v>1.814400000000001</v>
      </c>
      <c r="S49">
        <f t="shared" si="16"/>
        <v>-9.525599999999999</v>
      </c>
      <c r="U49">
        <f t="shared" si="17"/>
        <v>0.8777999999999995</v>
      </c>
      <c r="W49">
        <f t="shared" si="18"/>
        <v>-3.532200000000001</v>
      </c>
      <c r="X49">
        <f t="shared" si="19"/>
        <v>2.5578000000000003</v>
      </c>
      <c r="Y49">
        <f t="shared" si="20"/>
        <v>-1.8521999999999996</v>
      </c>
    </row>
    <row r="50" spans="11:25" ht="12.75">
      <c r="K50">
        <v>0.43</v>
      </c>
      <c r="L50">
        <f t="shared" si="10"/>
        <v>0.5700000000000001</v>
      </c>
      <c r="M50">
        <f t="shared" si="11"/>
        <v>11.235</v>
      </c>
      <c r="N50">
        <f t="shared" si="12"/>
        <v>6.40395</v>
      </c>
      <c r="O50">
        <f t="shared" si="13"/>
        <v>-4.831049999999999</v>
      </c>
      <c r="Q50">
        <f t="shared" si="14"/>
        <v>12.8079</v>
      </c>
      <c r="R50">
        <f t="shared" si="15"/>
        <v>1.5729000000000006</v>
      </c>
      <c r="S50">
        <f t="shared" si="16"/>
        <v>-9.662099999999999</v>
      </c>
      <c r="U50">
        <f t="shared" si="17"/>
        <v>1.1035499999999994</v>
      </c>
      <c r="W50">
        <f t="shared" si="18"/>
        <v>-3.4114500000000008</v>
      </c>
      <c r="X50">
        <f t="shared" si="19"/>
        <v>2.57355</v>
      </c>
      <c r="Y50">
        <f t="shared" si="20"/>
        <v>-1.94145</v>
      </c>
    </row>
    <row r="51" spans="11:25" ht="12.75">
      <c r="K51">
        <v>0.44</v>
      </c>
      <c r="L51">
        <f t="shared" si="10"/>
        <v>0.56</v>
      </c>
      <c r="M51">
        <f t="shared" si="11"/>
        <v>11.13</v>
      </c>
      <c r="N51">
        <f t="shared" si="12"/>
        <v>6.232800000000001</v>
      </c>
      <c r="O51">
        <f t="shared" si="13"/>
        <v>-4.897200000000001</v>
      </c>
      <c r="Q51">
        <f t="shared" si="14"/>
        <v>12.465600000000002</v>
      </c>
      <c r="R51">
        <f t="shared" si="15"/>
        <v>1.3356000000000006</v>
      </c>
      <c r="S51">
        <f t="shared" si="16"/>
        <v>-9.794400000000001</v>
      </c>
      <c r="U51">
        <f t="shared" si="17"/>
        <v>1.3271999999999997</v>
      </c>
      <c r="W51">
        <f t="shared" si="18"/>
        <v>-3.2928000000000006</v>
      </c>
      <c r="X51">
        <f t="shared" si="19"/>
        <v>2.5872</v>
      </c>
      <c r="Y51">
        <f t="shared" si="20"/>
        <v>-2.0328</v>
      </c>
    </row>
    <row r="52" spans="11:25" ht="12.75">
      <c r="K52">
        <v>0.45</v>
      </c>
      <c r="L52">
        <f t="shared" si="10"/>
        <v>0.55</v>
      </c>
      <c r="M52">
        <f t="shared" si="11"/>
        <v>11.025</v>
      </c>
      <c r="N52">
        <f t="shared" si="12"/>
        <v>6.063750000000001</v>
      </c>
      <c r="O52">
        <f t="shared" si="13"/>
        <v>-4.961250000000001</v>
      </c>
      <c r="Q52">
        <f t="shared" si="14"/>
        <v>12.127500000000001</v>
      </c>
      <c r="R52">
        <f t="shared" si="15"/>
        <v>1.1025000000000005</v>
      </c>
      <c r="S52">
        <f t="shared" si="16"/>
        <v>-9.922500000000001</v>
      </c>
      <c r="U52">
        <f t="shared" si="17"/>
        <v>1.54875</v>
      </c>
      <c r="W52">
        <f t="shared" si="18"/>
        <v>-3.1762500000000005</v>
      </c>
      <c r="X52">
        <f t="shared" si="19"/>
        <v>2.5987500000000003</v>
      </c>
      <c r="Y52">
        <f t="shared" si="20"/>
        <v>-2.12625</v>
      </c>
    </row>
    <row r="53" spans="11:25" ht="12.75">
      <c r="K53">
        <v>0.46</v>
      </c>
      <c r="L53">
        <f t="shared" si="10"/>
        <v>0.54</v>
      </c>
      <c r="M53">
        <f t="shared" si="11"/>
        <v>10.92</v>
      </c>
      <c r="N53">
        <f t="shared" si="12"/>
        <v>5.896800000000001</v>
      </c>
      <c r="O53">
        <f t="shared" si="13"/>
        <v>-5.0232</v>
      </c>
      <c r="Q53">
        <f t="shared" si="14"/>
        <v>11.793600000000001</v>
      </c>
      <c r="R53">
        <f t="shared" si="15"/>
        <v>0.8736000000000002</v>
      </c>
      <c r="S53">
        <f t="shared" si="16"/>
        <v>-10.0464</v>
      </c>
      <c r="U53">
        <f t="shared" si="17"/>
        <v>1.7682000000000002</v>
      </c>
      <c r="W53">
        <f t="shared" si="18"/>
        <v>-3.0618000000000003</v>
      </c>
      <c r="X53">
        <f t="shared" si="19"/>
        <v>2.6082000000000005</v>
      </c>
      <c r="Y53">
        <f t="shared" si="20"/>
        <v>-2.2218</v>
      </c>
    </row>
    <row r="54" spans="11:25" ht="12.75">
      <c r="K54">
        <v>0.47</v>
      </c>
      <c r="L54">
        <f t="shared" si="10"/>
        <v>0.53</v>
      </c>
      <c r="M54">
        <f t="shared" si="11"/>
        <v>10.815</v>
      </c>
      <c r="N54">
        <f t="shared" si="12"/>
        <v>5.73195</v>
      </c>
      <c r="O54">
        <f t="shared" si="13"/>
        <v>-5.083049999999999</v>
      </c>
      <c r="Q54">
        <f t="shared" si="14"/>
        <v>11.4639</v>
      </c>
      <c r="R54">
        <f t="shared" si="15"/>
        <v>0.6489000000000006</v>
      </c>
      <c r="S54">
        <f t="shared" si="16"/>
        <v>-10.166099999999998</v>
      </c>
      <c r="U54">
        <f t="shared" si="17"/>
        <v>1.9855499999999993</v>
      </c>
      <c r="W54">
        <f t="shared" si="18"/>
        <v>-2.9494500000000006</v>
      </c>
      <c r="X54">
        <f t="shared" si="19"/>
        <v>2.61555</v>
      </c>
      <c r="Y54">
        <f t="shared" si="20"/>
        <v>-2.31945</v>
      </c>
    </row>
    <row r="55" spans="11:25" ht="12.75">
      <c r="K55">
        <v>0.48</v>
      </c>
      <c r="L55">
        <f t="shared" si="10"/>
        <v>0.52</v>
      </c>
      <c r="M55">
        <f t="shared" si="11"/>
        <v>10.71</v>
      </c>
      <c r="N55">
        <f t="shared" si="12"/>
        <v>5.5692</v>
      </c>
      <c r="O55">
        <f t="shared" si="13"/>
        <v>-5.1408000000000005</v>
      </c>
      <c r="Q55">
        <f t="shared" si="14"/>
        <v>11.1384</v>
      </c>
      <c r="R55">
        <f t="shared" si="15"/>
        <v>0.4284000000000004</v>
      </c>
      <c r="S55">
        <f t="shared" si="16"/>
        <v>-10.281600000000001</v>
      </c>
      <c r="U55">
        <f t="shared" si="17"/>
        <v>2.2007999999999996</v>
      </c>
      <c r="W55">
        <f t="shared" si="18"/>
        <v>-2.8392000000000004</v>
      </c>
      <c r="X55">
        <f t="shared" si="19"/>
        <v>2.6208</v>
      </c>
      <c r="Y55">
        <f t="shared" si="20"/>
        <v>-2.4192</v>
      </c>
    </row>
    <row r="56" spans="11:25" ht="12.75">
      <c r="K56">
        <v>0.49</v>
      </c>
      <c r="L56">
        <f t="shared" si="10"/>
        <v>0.51</v>
      </c>
      <c r="M56">
        <f t="shared" si="11"/>
        <v>10.605</v>
      </c>
      <c r="N56">
        <f t="shared" si="12"/>
        <v>5.40855</v>
      </c>
      <c r="O56">
        <f t="shared" si="13"/>
        <v>-5.1964500000000005</v>
      </c>
      <c r="Q56">
        <f t="shared" si="14"/>
        <v>10.8171</v>
      </c>
      <c r="R56">
        <f t="shared" si="15"/>
        <v>0.2121000000000002</v>
      </c>
      <c r="S56">
        <f t="shared" si="16"/>
        <v>-10.392900000000001</v>
      </c>
      <c r="U56">
        <f t="shared" si="17"/>
        <v>2.41395</v>
      </c>
      <c r="W56">
        <f t="shared" si="18"/>
        <v>-2.7310499999999998</v>
      </c>
      <c r="X56">
        <f t="shared" si="19"/>
        <v>2.6239500000000002</v>
      </c>
      <c r="Y56">
        <f t="shared" si="20"/>
        <v>-2.52105</v>
      </c>
    </row>
    <row r="57" spans="11:25" ht="12.75">
      <c r="K57">
        <v>0.5</v>
      </c>
      <c r="L57">
        <f t="shared" si="10"/>
        <v>0.5</v>
      </c>
      <c r="M57">
        <f t="shared" si="11"/>
        <v>10.5</v>
      </c>
      <c r="N57">
        <f t="shared" si="12"/>
        <v>5.25</v>
      </c>
      <c r="O57">
        <f t="shared" si="13"/>
        <v>-5.25</v>
      </c>
      <c r="Q57">
        <f t="shared" si="14"/>
        <v>10.5</v>
      </c>
      <c r="R57">
        <f t="shared" si="15"/>
        <v>0</v>
      </c>
      <c r="S57">
        <f t="shared" si="16"/>
        <v>-10.5</v>
      </c>
      <c r="U57">
        <f t="shared" si="17"/>
        <v>2.625</v>
      </c>
      <c r="W57">
        <f t="shared" si="18"/>
        <v>-2.625</v>
      </c>
      <c r="X57">
        <f t="shared" si="19"/>
        <v>2.625</v>
      </c>
      <c r="Y57">
        <f t="shared" si="20"/>
        <v>-2.625</v>
      </c>
    </row>
    <row r="58" spans="11:25" ht="12.75">
      <c r="K58">
        <v>0.51</v>
      </c>
      <c r="L58">
        <f t="shared" si="10"/>
        <v>0.49</v>
      </c>
      <c r="M58">
        <f t="shared" si="11"/>
        <v>10.395</v>
      </c>
      <c r="N58">
        <f t="shared" si="12"/>
        <v>5.09355</v>
      </c>
      <c r="O58">
        <f t="shared" si="13"/>
        <v>-5.30145</v>
      </c>
      <c r="Q58">
        <f t="shared" si="14"/>
        <v>10.1871</v>
      </c>
      <c r="R58">
        <f t="shared" si="15"/>
        <v>-0.20790000000000017</v>
      </c>
      <c r="S58">
        <f t="shared" si="16"/>
        <v>-10.6029</v>
      </c>
      <c r="U58">
        <f t="shared" si="17"/>
        <v>2.8339500000000006</v>
      </c>
      <c r="W58">
        <f t="shared" si="18"/>
        <v>-2.52105</v>
      </c>
      <c r="X58">
        <f t="shared" si="19"/>
        <v>2.6239500000000002</v>
      </c>
      <c r="Y58">
        <f t="shared" si="20"/>
        <v>-2.7310499999999998</v>
      </c>
    </row>
    <row r="59" spans="11:25" ht="12.75">
      <c r="K59">
        <v>0.52</v>
      </c>
      <c r="L59">
        <f t="shared" si="10"/>
        <v>0.48</v>
      </c>
      <c r="M59">
        <f t="shared" si="11"/>
        <v>10.29</v>
      </c>
      <c r="N59">
        <f t="shared" si="12"/>
        <v>4.9392</v>
      </c>
      <c r="O59">
        <f t="shared" si="13"/>
        <v>-5.3508</v>
      </c>
      <c r="Q59">
        <f t="shared" si="14"/>
        <v>9.8784</v>
      </c>
      <c r="R59">
        <f t="shared" si="15"/>
        <v>-0.41160000000000035</v>
      </c>
      <c r="S59">
        <f t="shared" si="16"/>
        <v>-10.7016</v>
      </c>
      <c r="U59">
        <f t="shared" si="17"/>
        <v>3.0408000000000004</v>
      </c>
      <c r="W59">
        <f t="shared" si="18"/>
        <v>-2.4192</v>
      </c>
      <c r="X59">
        <f t="shared" si="19"/>
        <v>2.6208</v>
      </c>
      <c r="Y59">
        <f t="shared" si="20"/>
        <v>-2.8392000000000004</v>
      </c>
    </row>
    <row r="60" spans="11:25" ht="12.75">
      <c r="K60">
        <v>0.53</v>
      </c>
      <c r="L60">
        <f t="shared" si="10"/>
        <v>0.47</v>
      </c>
      <c r="M60">
        <f t="shared" si="11"/>
        <v>10.185</v>
      </c>
      <c r="N60">
        <f t="shared" si="12"/>
        <v>4.78695</v>
      </c>
      <c r="O60">
        <f t="shared" si="13"/>
        <v>-5.3980500000000005</v>
      </c>
      <c r="Q60">
        <f t="shared" si="14"/>
        <v>9.5739</v>
      </c>
      <c r="R60">
        <f t="shared" si="15"/>
        <v>-0.6111000000000005</v>
      </c>
      <c r="S60">
        <f t="shared" si="16"/>
        <v>-10.796100000000001</v>
      </c>
      <c r="U60">
        <f t="shared" si="17"/>
        <v>3.2455500000000006</v>
      </c>
      <c r="W60">
        <f t="shared" si="18"/>
        <v>-2.31945</v>
      </c>
      <c r="X60">
        <f t="shared" si="19"/>
        <v>2.61555</v>
      </c>
      <c r="Y60">
        <f t="shared" si="20"/>
        <v>-2.9494500000000006</v>
      </c>
    </row>
    <row r="61" spans="11:25" ht="12.75">
      <c r="K61">
        <v>0.54</v>
      </c>
      <c r="L61">
        <f t="shared" si="10"/>
        <v>0.45999999999999996</v>
      </c>
      <c r="M61">
        <f t="shared" si="11"/>
        <v>10.08</v>
      </c>
      <c r="N61">
        <f t="shared" si="12"/>
        <v>4.6368</v>
      </c>
      <c r="O61">
        <f t="shared" si="13"/>
        <v>-5.4432</v>
      </c>
      <c r="Q61">
        <f t="shared" si="14"/>
        <v>9.2736</v>
      </c>
      <c r="R61">
        <f t="shared" si="15"/>
        <v>-0.8064000000000007</v>
      </c>
      <c r="S61">
        <f t="shared" si="16"/>
        <v>-10.8864</v>
      </c>
      <c r="U61">
        <f t="shared" si="17"/>
        <v>3.448200000000001</v>
      </c>
      <c r="W61">
        <f t="shared" si="18"/>
        <v>-2.2217999999999996</v>
      </c>
      <c r="X61">
        <f t="shared" si="19"/>
        <v>2.6082</v>
      </c>
      <c r="Y61">
        <f t="shared" si="20"/>
        <v>-3.0618000000000003</v>
      </c>
    </row>
    <row r="62" spans="11:25" ht="12.75">
      <c r="K62">
        <v>0.55</v>
      </c>
      <c r="L62">
        <f t="shared" si="10"/>
        <v>0.44999999999999996</v>
      </c>
      <c r="M62">
        <f t="shared" si="11"/>
        <v>9.975</v>
      </c>
      <c r="N62">
        <f t="shared" si="12"/>
        <v>4.48875</v>
      </c>
      <c r="O62">
        <f t="shared" si="13"/>
        <v>-5.48625</v>
      </c>
      <c r="Q62">
        <f t="shared" si="14"/>
        <v>8.9775</v>
      </c>
      <c r="R62">
        <f t="shared" si="15"/>
        <v>-0.9975000000000008</v>
      </c>
      <c r="S62">
        <f t="shared" si="16"/>
        <v>-10.9725</v>
      </c>
      <c r="U62">
        <f t="shared" si="17"/>
        <v>3.6487500000000006</v>
      </c>
      <c r="W62">
        <f t="shared" si="18"/>
        <v>-2.1262499999999998</v>
      </c>
      <c r="X62">
        <f t="shared" si="19"/>
        <v>2.59875</v>
      </c>
      <c r="Y62">
        <f t="shared" si="20"/>
        <v>-3.1762500000000005</v>
      </c>
    </row>
    <row r="63" spans="11:25" ht="12.75">
      <c r="K63">
        <v>0.56</v>
      </c>
      <c r="L63">
        <f t="shared" si="10"/>
        <v>0.43999999999999995</v>
      </c>
      <c r="M63">
        <f t="shared" si="11"/>
        <v>9.87</v>
      </c>
      <c r="N63">
        <f t="shared" si="12"/>
        <v>4.3427999999999995</v>
      </c>
      <c r="O63">
        <f t="shared" si="13"/>
        <v>-5.5272</v>
      </c>
      <c r="Q63">
        <f t="shared" si="14"/>
        <v>8.685599999999999</v>
      </c>
      <c r="R63">
        <f t="shared" si="15"/>
        <v>-1.184400000000001</v>
      </c>
      <c r="S63">
        <f t="shared" si="16"/>
        <v>-11.0544</v>
      </c>
      <c r="U63">
        <f t="shared" si="17"/>
        <v>3.847200000000001</v>
      </c>
      <c r="W63">
        <f t="shared" si="18"/>
        <v>-2.0327999999999995</v>
      </c>
      <c r="X63">
        <f t="shared" si="19"/>
        <v>2.5871999999999997</v>
      </c>
      <c r="Y63">
        <f t="shared" si="20"/>
        <v>-3.2928000000000006</v>
      </c>
    </row>
    <row r="64" spans="11:25" ht="12.75">
      <c r="K64">
        <v>0.57</v>
      </c>
      <c r="L64">
        <f t="shared" si="10"/>
        <v>0.43000000000000005</v>
      </c>
      <c r="M64">
        <f t="shared" si="11"/>
        <v>9.765</v>
      </c>
      <c r="N64">
        <f t="shared" si="12"/>
        <v>4.198950000000001</v>
      </c>
      <c r="O64">
        <f t="shared" si="13"/>
        <v>-5.56605</v>
      </c>
      <c r="Q64">
        <f t="shared" si="14"/>
        <v>8.397900000000002</v>
      </c>
      <c r="R64">
        <f t="shared" si="15"/>
        <v>-1.367099999999999</v>
      </c>
      <c r="S64">
        <f t="shared" si="16"/>
        <v>-11.1321</v>
      </c>
      <c r="U64">
        <f t="shared" si="17"/>
        <v>4.043549999999999</v>
      </c>
      <c r="W64">
        <f t="shared" si="18"/>
        <v>-1.9414500000000003</v>
      </c>
      <c r="X64">
        <f t="shared" si="19"/>
        <v>2.57355</v>
      </c>
      <c r="Y64">
        <f t="shared" si="20"/>
        <v>-3.4114499999999994</v>
      </c>
    </row>
    <row r="65" spans="11:25" ht="12.75">
      <c r="K65">
        <v>0.58</v>
      </c>
      <c r="L65">
        <f t="shared" si="10"/>
        <v>0.42000000000000004</v>
      </c>
      <c r="M65">
        <f t="shared" si="11"/>
        <v>9.66</v>
      </c>
      <c r="N65">
        <f t="shared" si="12"/>
        <v>4.057200000000001</v>
      </c>
      <c r="O65">
        <f t="shared" si="13"/>
        <v>-5.602799999999999</v>
      </c>
      <c r="Q65">
        <f t="shared" si="14"/>
        <v>8.114400000000002</v>
      </c>
      <c r="R65">
        <f t="shared" si="15"/>
        <v>-1.5455999999999992</v>
      </c>
      <c r="S65">
        <f t="shared" si="16"/>
        <v>-11.205599999999999</v>
      </c>
      <c r="U65">
        <f t="shared" si="17"/>
        <v>4.2378</v>
      </c>
      <c r="W65">
        <f t="shared" si="18"/>
        <v>-1.8522000000000003</v>
      </c>
      <c r="X65">
        <f t="shared" si="19"/>
        <v>2.5578000000000003</v>
      </c>
      <c r="Y65">
        <f t="shared" si="20"/>
        <v>-3.5321999999999996</v>
      </c>
    </row>
    <row r="66" spans="11:25" ht="12.75">
      <c r="K66">
        <v>0.59</v>
      </c>
      <c r="L66">
        <f t="shared" si="10"/>
        <v>0.41000000000000003</v>
      </c>
      <c r="M66">
        <f t="shared" si="11"/>
        <v>9.555</v>
      </c>
      <c r="N66">
        <f t="shared" si="12"/>
        <v>3.9175500000000003</v>
      </c>
      <c r="O66">
        <f t="shared" si="13"/>
        <v>-5.637449999999999</v>
      </c>
      <c r="Q66">
        <f t="shared" si="14"/>
        <v>7.835100000000001</v>
      </c>
      <c r="R66">
        <f t="shared" si="15"/>
        <v>-1.7198999999999993</v>
      </c>
      <c r="S66">
        <f t="shared" si="16"/>
        <v>-11.274899999999999</v>
      </c>
      <c r="U66">
        <f t="shared" si="17"/>
        <v>4.42995</v>
      </c>
      <c r="W66">
        <f t="shared" si="18"/>
        <v>-1.7650500000000002</v>
      </c>
      <c r="X66">
        <f t="shared" si="19"/>
        <v>2.53995</v>
      </c>
      <c r="Y66">
        <f t="shared" si="20"/>
        <v>-3.6550499999999997</v>
      </c>
    </row>
    <row r="67" spans="11:25" ht="12.75">
      <c r="K67">
        <v>0.6</v>
      </c>
      <c r="L67">
        <f t="shared" si="10"/>
        <v>0.4</v>
      </c>
      <c r="M67">
        <f t="shared" si="11"/>
        <v>9.45</v>
      </c>
      <c r="N67">
        <f t="shared" si="12"/>
        <v>3.78</v>
      </c>
      <c r="O67">
        <f t="shared" si="13"/>
        <v>-5.669999999999999</v>
      </c>
      <c r="Q67">
        <f t="shared" si="14"/>
        <v>7.56</v>
      </c>
      <c r="R67">
        <f t="shared" si="15"/>
        <v>-1.8899999999999995</v>
      </c>
      <c r="S67">
        <f t="shared" si="16"/>
        <v>-11.339999999999998</v>
      </c>
      <c r="U67">
        <f t="shared" si="17"/>
        <v>4.619999999999999</v>
      </c>
      <c r="W67">
        <f t="shared" si="18"/>
        <v>-1.6800000000000004</v>
      </c>
      <c r="X67">
        <f t="shared" si="19"/>
        <v>2.52</v>
      </c>
      <c r="Y67">
        <f t="shared" si="20"/>
        <v>-3.78</v>
      </c>
    </row>
    <row r="68" spans="11:25" ht="12.75">
      <c r="K68">
        <v>0.61</v>
      </c>
      <c r="L68">
        <f t="shared" si="10"/>
        <v>0.39</v>
      </c>
      <c r="M68">
        <f t="shared" si="11"/>
        <v>9.345</v>
      </c>
      <c r="N68">
        <f t="shared" si="12"/>
        <v>3.64455</v>
      </c>
      <c r="O68">
        <f t="shared" si="13"/>
        <v>-5.70045</v>
      </c>
      <c r="Q68">
        <f t="shared" si="14"/>
        <v>7.2891</v>
      </c>
      <c r="R68">
        <f t="shared" si="15"/>
        <v>-2.0559</v>
      </c>
      <c r="S68">
        <f t="shared" si="16"/>
        <v>-11.4009</v>
      </c>
      <c r="U68">
        <f t="shared" si="17"/>
        <v>4.80795</v>
      </c>
      <c r="W68">
        <f t="shared" si="18"/>
        <v>-1.59705</v>
      </c>
      <c r="X68">
        <f t="shared" si="19"/>
        <v>2.49795</v>
      </c>
      <c r="Y68">
        <f t="shared" si="20"/>
        <v>-3.90705</v>
      </c>
    </row>
    <row r="69" spans="11:25" ht="12.75">
      <c r="K69">
        <v>0.62</v>
      </c>
      <c r="L69">
        <f t="shared" si="10"/>
        <v>0.38</v>
      </c>
      <c r="M69">
        <f t="shared" si="11"/>
        <v>9.24</v>
      </c>
      <c r="N69">
        <f t="shared" si="12"/>
        <v>3.5112</v>
      </c>
      <c r="O69">
        <f t="shared" si="13"/>
        <v>-5.7288</v>
      </c>
      <c r="Q69">
        <f t="shared" si="14"/>
        <v>7.0224</v>
      </c>
      <c r="R69">
        <f t="shared" si="15"/>
        <v>-2.2176</v>
      </c>
      <c r="S69">
        <f t="shared" si="16"/>
        <v>-11.4576</v>
      </c>
      <c r="U69">
        <f t="shared" si="17"/>
        <v>4.9938</v>
      </c>
      <c r="W69">
        <f t="shared" si="18"/>
        <v>-1.5162</v>
      </c>
      <c r="X69">
        <f t="shared" si="19"/>
        <v>2.4738</v>
      </c>
      <c r="Y69">
        <f t="shared" si="20"/>
        <v>-4.0362</v>
      </c>
    </row>
    <row r="70" spans="11:25" ht="12.75">
      <c r="K70">
        <v>0.63</v>
      </c>
      <c r="L70">
        <f t="shared" si="10"/>
        <v>0.37</v>
      </c>
      <c r="M70">
        <f t="shared" si="11"/>
        <v>9.135</v>
      </c>
      <c r="N70">
        <f t="shared" si="12"/>
        <v>3.37995</v>
      </c>
      <c r="O70">
        <f t="shared" si="13"/>
        <v>-5.75505</v>
      </c>
      <c r="Q70">
        <f t="shared" si="14"/>
        <v>6.7599</v>
      </c>
      <c r="R70">
        <f t="shared" si="15"/>
        <v>-2.3751</v>
      </c>
      <c r="S70">
        <f t="shared" si="16"/>
        <v>-11.5101</v>
      </c>
      <c r="U70">
        <f t="shared" si="17"/>
        <v>5.17755</v>
      </c>
      <c r="W70">
        <f t="shared" si="18"/>
        <v>-1.43745</v>
      </c>
      <c r="X70">
        <f t="shared" si="19"/>
        <v>2.44755</v>
      </c>
      <c r="Y70">
        <f t="shared" si="20"/>
        <v>-4.1674500000000005</v>
      </c>
    </row>
    <row r="71" spans="11:25" ht="12.75">
      <c r="K71">
        <v>0.64</v>
      </c>
      <c r="L71">
        <f t="shared" si="10"/>
        <v>0.36</v>
      </c>
      <c r="M71">
        <f aca="true" t="shared" si="21" ref="M71:M102">$B$9+($C$9*(L71-K71))</f>
        <v>9.03</v>
      </c>
      <c r="N71">
        <f aca="true" t="shared" si="22" ref="N71:N102">L71*M71</f>
        <v>3.2507999999999995</v>
      </c>
      <c r="O71">
        <f aca="true" t="shared" si="23" ref="O71:O107">-K71*M71</f>
        <v>-5.7791999999999994</v>
      </c>
      <c r="Q71">
        <f aca="true" t="shared" si="24" ref="Q71:Q107">2*L71*M71</f>
        <v>6.501599999999999</v>
      </c>
      <c r="R71">
        <f aca="true" t="shared" si="25" ref="R71:R107">(L71-K71)*M71</f>
        <v>-2.5284</v>
      </c>
      <c r="S71">
        <f aca="true" t="shared" si="26" ref="S71:S107">-2*K71*M71</f>
        <v>-11.558399999999999</v>
      </c>
      <c r="U71">
        <f aca="true" t="shared" si="27" ref="U71:U107">$B$9*(K71-L71)+2*K71*L71*$C$9</f>
        <v>5.3592</v>
      </c>
      <c r="W71">
        <f aca="true" t="shared" si="28" ref="W71:W107">-2*$C$9*(L71^2)</f>
        <v>-1.3608</v>
      </c>
      <c r="X71">
        <f aca="true" t="shared" si="29" ref="X71:X107">2*K71*L71*$C$9</f>
        <v>2.4192</v>
      </c>
      <c r="Y71">
        <f aca="true" t="shared" si="30" ref="Y71:Y107">-2*(K71^2)*$C$9</f>
        <v>-4.300800000000001</v>
      </c>
    </row>
    <row r="72" spans="11:25" ht="12.75">
      <c r="K72">
        <v>0.65</v>
      </c>
      <c r="L72">
        <f aca="true" t="shared" si="31" ref="L72:L107">1-K72</f>
        <v>0.35</v>
      </c>
      <c r="M72">
        <f t="shared" si="21"/>
        <v>8.925</v>
      </c>
      <c r="N72">
        <f t="shared" si="22"/>
        <v>3.1237500000000002</v>
      </c>
      <c r="O72">
        <f t="shared" si="23"/>
        <v>-5.8012500000000005</v>
      </c>
      <c r="Q72">
        <f t="shared" si="24"/>
        <v>6.2475000000000005</v>
      </c>
      <c r="R72">
        <f t="shared" si="25"/>
        <v>-2.6775000000000007</v>
      </c>
      <c r="S72">
        <f t="shared" si="26"/>
        <v>-11.602500000000001</v>
      </c>
      <c r="U72">
        <f t="shared" si="27"/>
        <v>5.53875</v>
      </c>
      <c r="W72">
        <f t="shared" si="28"/>
        <v>-1.28625</v>
      </c>
      <c r="X72">
        <f t="shared" si="29"/>
        <v>2.38875</v>
      </c>
      <c r="Y72">
        <f t="shared" si="30"/>
        <v>-4.43625</v>
      </c>
    </row>
    <row r="73" spans="11:25" ht="12.75">
      <c r="K73">
        <v>0.66</v>
      </c>
      <c r="L73">
        <f t="shared" si="31"/>
        <v>0.33999999999999997</v>
      </c>
      <c r="M73">
        <f t="shared" si="21"/>
        <v>8.82</v>
      </c>
      <c r="N73">
        <f t="shared" si="22"/>
        <v>2.9987999999999997</v>
      </c>
      <c r="O73">
        <f t="shared" si="23"/>
        <v>-5.8212</v>
      </c>
      <c r="Q73">
        <f t="shared" si="24"/>
        <v>5.997599999999999</v>
      </c>
      <c r="R73">
        <f t="shared" si="25"/>
        <v>-2.8224000000000005</v>
      </c>
      <c r="S73">
        <f t="shared" si="26"/>
        <v>-11.6424</v>
      </c>
      <c r="U73">
        <f t="shared" si="27"/>
        <v>5.716200000000001</v>
      </c>
      <c r="W73">
        <f t="shared" si="28"/>
        <v>-1.2137999999999998</v>
      </c>
      <c r="X73">
        <f t="shared" si="29"/>
        <v>2.3562</v>
      </c>
      <c r="Y73">
        <f t="shared" si="30"/>
        <v>-4.5738</v>
      </c>
    </row>
    <row r="74" spans="11:25" ht="12.75">
      <c r="K74">
        <v>0.67</v>
      </c>
      <c r="L74">
        <f t="shared" si="31"/>
        <v>0.32999999999999996</v>
      </c>
      <c r="M74">
        <f t="shared" si="21"/>
        <v>8.715</v>
      </c>
      <c r="N74">
        <f t="shared" si="22"/>
        <v>2.8759499999999996</v>
      </c>
      <c r="O74">
        <f t="shared" si="23"/>
        <v>-5.83905</v>
      </c>
      <c r="Q74">
        <f t="shared" si="24"/>
        <v>5.751899999999999</v>
      </c>
      <c r="R74">
        <f t="shared" si="25"/>
        <v>-2.9631000000000007</v>
      </c>
      <c r="S74">
        <f t="shared" si="26"/>
        <v>-11.6781</v>
      </c>
      <c r="U74">
        <f t="shared" si="27"/>
        <v>5.8915500000000005</v>
      </c>
      <c r="W74">
        <f t="shared" si="28"/>
        <v>-1.1434499999999996</v>
      </c>
      <c r="X74">
        <f t="shared" si="29"/>
        <v>2.32155</v>
      </c>
      <c r="Y74">
        <f t="shared" si="30"/>
        <v>-4.713450000000001</v>
      </c>
    </row>
    <row r="75" spans="11:25" ht="12.75">
      <c r="K75">
        <v>0.68</v>
      </c>
      <c r="L75">
        <f t="shared" si="31"/>
        <v>0.31999999999999995</v>
      </c>
      <c r="M75">
        <f t="shared" si="21"/>
        <v>8.61</v>
      </c>
      <c r="N75">
        <f t="shared" si="22"/>
        <v>2.7551999999999994</v>
      </c>
      <c r="O75">
        <f t="shared" si="23"/>
        <v>-5.8548</v>
      </c>
      <c r="Q75">
        <f t="shared" si="24"/>
        <v>5.510399999999999</v>
      </c>
      <c r="R75">
        <f t="shared" si="25"/>
        <v>-3.0996000000000006</v>
      </c>
      <c r="S75">
        <f t="shared" si="26"/>
        <v>-11.7096</v>
      </c>
      <c r="U75">
        <f t="shared" si="27"/>
        <v>6.064800000000001</v>
      </c>
      <c r="W75">
        <f t="shared" si="28"/>
        <v>-1.0751999999999997</v>
      </c>
      <c r="X75">
        <f t="shared" si="29"/>
        <v>2.2847999999999997</v>
      </c>
      <c r="Y75">
        <f t="shared" si="30"/>
        <v>-4.855200000000001</v>
      </c>
    </row>
    <row r="76" spans="11:25" ht="12.75">
      <c r="K76">
        <v>0.69</v>
      </c>
      <c r="L76">
        <f t="shared" si="31"/>
        <v>0.31000000000000005</v>
      </c>
      <c r="M76">
        <f t="shared" si="21"/>
        <v>8.505</v>
      </c>
      <c r="N76">
        <f t="shared" si="22"/>
        <v>2.6365500000000006</v>
      </c>
      <c r="O76">
        <f t="shared" si="23"/>
        <v>-5.86845</v>
      </c>
      <c r="Q76">
        <f t="shared" si="24"/>
        <v>5.273100000000001</v>
      </c>
      <c r="R76">
        <f t="shared" si="25"/>
        <v>-3.2318999999999996</v>
      </c>
      <c r="S76">
        <f t="shared" si="26"/>
        <v>-11.7369</v>
      </c>
      <c r="U76">
        <f t="shared" si="27"/>
        <v>6.235949999999999</v>
      </c>
      <c r="W76">
        <f t="shared" si="28"/>
        <v>-1.0090500000000004</v>
      </c>
      <c r="X76">
        <f t="shared" si="29"/>
        <v>2.24595</v>
      </c>
      <c r="Y76">
        <f t="shared" si="30"/>
        <v>-4.999049999999999</v>
      </c>
    </row>
    <row r="77" spans="11:25" ht="12.75">
      <c r="K77">
        <v>0.7</v>
      </c>
      <c r="L77">
        <f t="shared" si="31"/>
        <v>0.30000000000000004</v>
      </c>
      <c r="M77">
        <f t="shared" si="21"/>
        <v>8.4</v>
      </c>
      <c r="N77">
        <f t="shared" si="22"/>
        <v>2.5200000000000005</v>
      </c>
      <c r="O77">
        <f t="shared" si="23"/>
        <v>-5.88</v>
      </c>
      <c r="Q77">
        <f t="shared" si="24"/>
        <v>5.040000000000001</v>
      </c>
      <c r="R77">
        <f t="shared" si="25"/>
        <v>-3.3599999999999994</v>
      </c>
      <c r="S77">
        <f t="shared" si="26"/>
        <v>-11.76</v>
      </c>
      <c r="U77">
        <f t="shared" si="27"/>
        <v>6.404999999999999</v>
      </c>
      <c r="W77">
        <f t="shared" si="28"/>
        <v>-0.9450000000000003</v>
      </c>
      <c r="X77">
        <f t="shared" si="29"/>
        <v>2.205</v>
      </c>
      <c r="Y77">
        <f t="shared" si="30"/>
        <v>-5.145</v>
      </c>
    </row>
    <row r="78" spans="11:25" ht="12.75">
      <c r="K78">
        <v>0.71</v>
      </c>
      <c r="L78">
        <f t="shared" si="31"/>
        <v>0.29000000000000004</v>
      </c>
      <c r="M78">
        <f t="shared" si="21"/>
        <v>8.295</v>
      </c>
      <c r="N78">
        <f t="shared" si="22"/>
        <v>2.4055500000000003</v>
      </c>
      <c r="O78">
        <f t="shared" si="23"/>
        <v>-5.88945</v>
      </c>
      <c r="Q78">
        <f t="shared" si="24"/>
        <v>4.811100000000001</v>
      </c>
      <c r="R78">
        <f t="shared" si="25"/>
        <v>-3.4838999999999993</v>
      </c>
      <c r="S78">
        <f t="shared" si="26"/>
        <v>-11.7789</v>
      </c>
      <c r="U78">
        <f t="shared" si="27"/>
        <v>6.571949999999999</v>
      </c>
      <c r="W78">
        <f t="shared" si="28"/>
        <v>-0.8830500000000002</v>
      </c>
      <c r="X78">
        <f t="shared" si="29"/>
        <v>2.1619500000000005</v>
      </c>
      <c r="Y78">
        <f t="shared" si="30"/>
        <v>-5.29305</v>
      </c>
    </row>
    <row r="79" spans="11:25" ht="12.75">
      <c r="K79">
        <v>0.72</v>
      </c>
      <c r="L79">
        <f t="shared" si="31"/>
        <v>0.28</v>
      </c>
      <c r="M79">
        <f t="shared" si="21"/>
        <v>8.190000000000001</v>
      </c>
      <c r="N79">
        <f t="shared" si="22"/>
        <v>2.2932000000000006</v>
      </c>
      <c r="O79">
        <f t="shared" si="23"/>
        <v>-5.896800000000001</v>
      </c>
      <c r="Q79">
        <f t="shared" si="24"/>
        <v>4.586400000000001</v>
      </c>
      <c r="R79">
        <f t="shared" si="25"/>
        <v>-3.6036</v>
      </c>
      <c r="S79">
        <f t="shared" si="26"/>
        <v>-11.793600000000001</v>
      </c>
      <c r="U79">
        <f t="shared" si="27"/>
        <v>6.736799999999999</v>
      </c>
      <c r="W79">
        <f t="shared" si="28"/>
        <v>-0.8232000000000002</v>
      </c>
      <c r="X79">
        <f t="shared" si="29"/>
        <v>2.1168</v>
      </c>
      <c r="Y79">
        <f t="shared" si="30"/>
        <v>-5.4432</v>
      </c>
    </row>
    <row r="80" spans="11:25" ht="12.75">
      <c r="K80">
        <v>0.73</v>
      </c>
      <c r="L80">
        <f t="shared" si="31"/>
        <v>0.27</v>
      </c>
      <c r="M80">
        <f t="shared" si="21"/>
        <v>8.085</v>
      </c>
      <c r="N80">
        <f t="shared" si="22"/>
        <v>2.1829500000000004</v>
      </c>
      <c r="O80">
        <f t="shared" si="23"/>
        <v>-5.902050000000001</v>
      </c>
      <c r="Q80">
        <f t="shared" si="24"/>
        <v>4.365900000000001</v>
      </c>
      <c r="R80">
        <f t="shared" si="25"/>
        <v>-3.7191</v>
      </c>
      <c r="S80">
        <f t="shared" si="26"/>
        <v>-11.804100000000002</v>
      </c>
      <c r="U80">
        <f t="shared" si="27"/>
        <v>6.89955</v>
      </c>
      <c r="W80">
        <f t="shared" si="28"/>
        <v>-0.7654500000000001</v>
      </c>
      <c r="X80">
        <f t="shared" si="29"/>
        <v>2.06955</v>
      </c>
      <c r="Y80">
        <f t="shared" si="30"/>
        <v>-5.59545</v>
      </c>
    </row>
    <row r="81" spans="11:25" ht="12.75">
      <c r="K81">
        <v>0.74</v>
      </c>
      <c r="L81">
        <f t="shared" si="31"/>
        <v>0.26</v>
      </c>
      <c r="M81">
        <f t="shared" si="21"/>
        <v>7.98</v>
      </c>
      <c r="N81">
        <f t="shared" si="22"/>
        <v>2.0748</v>
      </c>
      <c r="O81">
        <f t="shared" si="23"/>
        <v>-5.905200000000001</v>
      </c>
      <c r="Q81">
        <f t="shared" si="24"/>
        <v>4.1496</v>
      </c>
      <c r="R81">
        <f t="shared" si="25"/>
        <v>-3.8304</v>
      </c>
      <c r="S81">
        <f t="shared" si="26"/>
        <v>-11.810400000000001</v>
      </c>
      <c r="U81">
        <f t="shared" si="27"/>
        <v>7.0602</v>
      </c>
      <c r="W81">
        <f t="shared" si="28"/>
        <v>-0.7098000000000001</v>
      </c>
      <c r="X81">
        <f t="shared" si="29"/>
        <v>2.0202</v>
      </c>
      <c r="Y81">
        <f t="shared" si="30"/>
        <v>-5.7498</v>
      </c>
    </row>
    <row r="82" spans="11:25" ht="12.75">
      <c r="K82">
        <v>0.75</v>
      </c>
      <c r="L82">
        <f t="shared" si="31"/>
        <v>0.25</v>
      </c>
      <c r="M82">
        <f t="shared" si="21"/>
        <v>7.875</v>
      </c>
      <c r="N82">
        <f t="shared" si="22"/>
        <v>1.96875</v>
      </c>
      <c r="O82">
        <f t="shared" si="23"/>
        <v>-5.90625</v>
      </c>
      <c r="Q82">
        <f t="shared" si="24"/>
        <v>3.9375</v>
      </c>
      <c r="R82">
        <f t="shared" si="25"/>
        <v>-3.9375</v>
      </c>
      <c r="S82">
        <f t="shared" si="26"/>
        <v>-11.8125</v>
      </c>
      <c r="U82">
        <f t="shared" si="27"/>
        <v>7.21875</v>
      </c>
      <c r="W82">
        <f t="shared" si="28"/>
        <v>-0.65625</v>
      </c>
      <c r="X82">
        <f t="shared" si="29"/>
        <v>1.96875</v>
      </c>
      <c r="Y82">
        <f t="shared" si="30"/>
        <v>-5.90625</v>
      </c>
    </row>
    <row r="83" spans="11:25" ht="12.75">
      <c r="K83">
        <v>0.76</v>
      </c>
      <c r="L83">
        <f t="shared" si="31"/>
        <v>0.24</v>
      </c>
      <c r="M83">
        <f t="shared" si="21"/>
        <v>7.77</v>
      </c>
      <c r="N83">
        <f t="shared" si="22"/>
        <v>1.8647999999999998</v>
      </c>
      <c r="O83">
        <f t="shared" si="23"/>
        <v>-5.9052</v>
      </c>
      <c r="Q83">
        <f t="shared" si="24"/>
        <v>3.7295999999999996</v>
      </c>
      <c r="R83">
        <f t="shared" si="25"/>
        <v>-4.0404</v>
      </c>
      <c r="S83">
        <f t="shared" si="26"/>
        <v>-11.8104</v>
      </c>
      <c r="U83">
        <f t="shared" si="27"/>
        <v>7.3751999999999995</v>
      </c>
      <c r="W83">
        <f t="shared" si="28"/>
        <v>-0.6048</v>
      </c>
      <c r="X83">
        <f t="shared" si="29"/>
        <v>1.9152</v>
      </c>
      <c r="Y83">
        <f t="shared" si="30"/>
        <v>-6.0648</v>
      </c>
    </row>
    <row r="84" spans="11:25" ht="12.75">
      <c r="K84">
        <v>0.77</v>
      </c>
      <c r="L84">
        <f t="shared" si="31"/>
        <v>0.22999999999999998</v>
      </c>
      <c r="M84">
        <f t="shared" si="21"/>
        <v>7.665</v>
      </c>
      <c r="N84">
        <f t="shared" si="22"/>
        <v>1.7629499999999998</v>
      </c>
      <c r="O84">
        <f t="shared" si="23"/>
        <v>-5.90205</v>
      </c>
      <c r="Q84">
        <f t="shared" si="24"/>
        <v>3.5258999999999996</v>
      </c>
      <c r="R84">
        <f t="shared" si="25"/>
        <v>-4.1391</v>
      </c>
      <c r="S84">
        <f t="shared" si="26"/>
        <v>-11.8041</v>
      </c>
      <c r="U84">
        <f t="shared" si="27"/>
        <v>7.5295499999999995</v>
      </c>
      <c r="W84">
        <f t="shared" si="28"/>
        <v>-0.5554499999999999</v>
      </c>
      <c r="X84">
        <f t="shared" si="29"/>
        <v>1.8595499999999998</v>
      </c>
      <c r="Y84">
        <f t="shared" si="30"/>
        <v>-6.2254499999999995</v>
      </c>
    </row>
    <row r="85" spans="11:25" ht="12.75">
      <c r="K85">
        <v>0.78</v>
      </c>
      <c r="L85">
        <f t="shared" si="31"/>
        <v>0.21999999999999997</v>
      </c>
      <c r="M85">
        <f t="shared" si="21"/>
        <v>7.56</v>
      </c>
      <c r="N85">
        <f t="shared" si="22"/>
        <v>1.6631999999999998</v>
      </c>
      <c r="O85">
        <f t="shared" si="23"/>
        <v>-5.8968</v>
      </c>
      <c r="Q85">
        <f t="shared" si="24"/>
        <v>3.3263999999999996</v>
      </c>
      <c r="R85">
        <f t="shared" si="25"/>
        <v>-4.2336</v>
      </c>
      <c r="S85">
        <f t="shared" si="26"/>
        <v>-11.7936</v>
      </c>
      <c r="U85">
        <f t="shared" si="27"/>
        <v>7.681800000000001</v>
      </c>
      <c r="W85">
        <f t="shared" si="28"/>
        <v>-0.5081999999999999</v>
      </c>
      <c r="X85">
        <f t="shared" si="29"/>
        <v>1.8017999999999996</v>
      </c>
      <c r="Y85">
        <f t="shared" si="30"/>
        <v>-6.3882</v>
      </c>
    </row>
    <row r="86" spans="11:25" ht="12.75">
      <c r="K86">
        <v>0.79</v>
      </c>
      <c r="L86">
        <f t="shared" si="31"/>
        <v>0.20999999999999996</v>
      </c>
      <c r="M86">
        <f t="shared" si="21"/>
        <v>7.455</v>
      </c>
      <c r="N86">
        <f t="shared" si="22"/>
        <v>1.5655499999999998</v>
      </c>
      <c r="O86">
        <f t="shared" si="23"/>
        <v>-5.88945</v>
      </c>
      <c r="Q86">
        <f t="shared" si="24"/>
        <v>3.1310999999999996</v>
      </c>
      <c r="R86">
        <f t="shared" si="25"/>
        <v>-4.323900000000001</v>
      </c>
      <c r="S86">
        <f t="shared" si="26"/>
        <v>-11.7789</v>
      </c>
      <c r="U86">
        <f t="shared" si="27"/>
        <v>7.831950000000001</v>
      </c>
      <c r="W86">
        <f t="shared" si="28"/>
        <v>-0.46304999999999985</v>
      </c>
      <c r="X86">
        <f t="shared" si="29"/>
        <v>1.7419499999999999</v>
      </c>
      <c r="Y86">
        <f t="shared" si="30"/>
        <v>-6.553050000000001</v>
      </c>
    </row>
    <row r="87" spans="11:25" ht="12.75">
      <c r="K87">
        <v>0.8</v>
      </c>
      <c r="L87">
        <f t="shared" si="31"/>
        <v>0.19999999999999996</v>
      </c>
      <c r="M87">
        <f t="shared" si="21"/>
        <v>7.35</v>
      </c>
      <c r="N87">
        <f t="shared" si="22"/>
        <v>1.4699999999999995</v>
      </c>
      <c r="O87">
        <f t="shared" si="23"/>
        <v>-5.88</v>
      </c>
      <c r="Q87">
        <f t="shared" si="24"/>
        <v>2.939999999999999</v>
      </c>
      <c r="R87">
        <f t="shared" si="25"/>
        <v>-4.41</v>
      </c>
      <c r="S87">
        <f t="shared" si="26"/>
        <v>-11.76</v>
      </c>
      <c r="U87">
        <f t="shared" si="27"/>
        <v>7.98</v>
      </c>
      <c r="W87">
        <f t="shared" si="28"/>
        <v>-0.4199999999999998</v>
      </c>
      <c r="X87">
        <f t="shared" si="29"/>
        <v>1.6799999999999997</v>
      </c>
      <c r="Y87">
        <f t="shared" si="30"/>
        <v>-6.7200000000000015</v>
      </c>
    </row>
    <row r="88" spans="11:25" ht="12.75">
      <c r="K88">
        <v>0.81</v>
      </c>
      <c r="L88">
        <f t="shared" si="31"/>
        <v>0.18999999999999995</v>
      </c>
      <c r="M88">
        <f t="shared" si="21"/>
        <v>7.244999999999999</v>
      </c>
      <c r="N88">
        <f t="shared" si="22"/>
        <v>1.3765499999999995</v>
      </c>
      <c r="O88">
        <f t="shared" si="23"/>
        <v>-5.86845</v>
      </c>
      <c r="Q88">
        <f t="shared" si="24"/>
        <v>2.753099999999999</v>
      </c>
      <c r="R88">
        <f t="shared" si="25"/>
        <v>-4.4919</v>
      </c>
      <c r="S88">
        <f t="shared" si="26"/>
        <v>-11.7369</v>
      </c>
      <c r="U88">
        <f t="shared" si="27"/>
        <v>8.125950000000001</v>
      </c>
      <c r="W88">
        <f t="shared" si="28"/>
        <v>-0.3790499999999998</v>
      </c>
      <c r="X88">
        <f t="shared" si="29"/>
        <v>1.6159499999999996</v>
      </c>
      <c r="Y88">
        <f t="shared" si="30"/>
        <v>-6.889050000000001</v>
      </c>
    </row>
    <row r="89" spans="11:25" ht="12.75">
      <c r="K89">
        <v>0.82</v>
      </c>
      <c r="L89">
        <f t="shared" si="31"/>
        <v>0.18000000000000005</v>
      </c>
      <c r="M89">
        <f t="shared" si="21"/>
        <v>7.140000000000001</v>
      </c>
      <c r="N89">
        <f t="shared" si="22"/>
        <v>1.2852000000000003</v>
      </c>
      <c r="O89">
        <f t="shared" si="23"/>
        <v>-5.8548</v>
      </c>
      <c r="Q89">
        <f t="shared" si="24"/>
        <v>2.5704000000000007</v>
      </c>
      <c r="R89">
        <f t="shared" si="25"/>
        <v>-4.569599999999999</v>
      </c>
      <c r="S89">
        <f t="shared" si="26"/>
        <v>-11.7096</v>
      </c>
      <c r="U89">
        <f t="shared" si="27"/>
        <v>8.2698</v>
      </c>
      <c r="W89">
        <f t="shared" si="28"/>
        <v>-0.3402000000000002</v>
      </c>
      <c r="X89">
        <f t="shared" si="29"/>
        <v>1.5498000000000003</v>
      </c>
      <c r="Y89">
        <f t="shared" si="30"/>
        <v>-7.060199999999999</v>
      </c>
    </row>
    <row r="90" spans="11:25" ht="12.75">
      <c r="K90">
        <v>0.83</v>
      </c>
      <c r="L90">
        <f t="shared" si="31"/>
        <v>0.17000000000000004</v>
      </c>
      <c r="M90">
        <f t="shared" si="21"/>
        <v>7.035</v>
      </c>
      <c r="N90">
        <f t="shared" si="22"/>
        <v>1.1959500000000003</v>
      </c>
      <c r="O90">
        <f t="shared" si="23"/>
        <v>-5.839049999999999</v>
      </c>
      <c r="Q90">
        <f t="shared" si="24"/>
        <v>2.3919000000000006</v>
      </c>
      <c r="R90">
        <f t="shared" si="25"/>
        <v>-4.6431</v>
      </c>
      <c r="S90">
        <f t="shared" si="26"/>
        <v>-11.678099999999999</v>
      </c>
      <c r="U90">
        <f t="shared" si="27"/>
        <v>8.411549999999998</v>
      </c>
      <c r="W90">
        <f t="shared" si="28"/>
        <v>-0.3034500000000001</v>
      </c>
      <c r="X90">
        <f t="shared" si="29"/>
        <v>1.4815500000000004</v>
      </c>
      <c r="Y90">
        <f t="shared" si="30"/>
        <v>-7.2334499999999995</v>
      </c>
    </row>
    <row r="91" spans="11:25" ht="12.75">
      <c r="K91">
        <v>0.84</v>
      </c>
      <c r="L91">
        <f t="shared" si="31"/>
        <v>0.16000000000000003</v>
      </c>
      <c r="M91">
        <f t="shared" si="21"/>
        <v>6.93</v>
      </c>
      <c r="N91">
        <f t="shared" si="22"/>
        <v>1.1088000000000002</v>
      </c>
      <c r="O91">
        <f t="shared" si="23"/>
        <v>-5.821199999999999</v>
      </c>
      <c r="Q91">
        <f t="shared" si="24"/>
        <v>2.2176000000000005</v>
      </c>
      <c r="R91">
        <f t="shared" si="25"/>
        <v>-4.7124</v>
      </c>
      <c r="S91">
        <f t="shared" si="26"/>
        <v>-11.642399999999999</v>
      </c>
      <c r="U91">
        <f t="shared" si="27"/>
        <v>8.5512</v>
      </c>
      <c r="W91">
        <f t="shared" si="28"/>
        <v>-0.26880000000000015</v>
      </c>
      <c r="X91">
        <f t="shared" si="29"/>
        <v>1.4112000000000002</v>
      </c>
      <c r="Y91">
        <f t="shared" si="30"/>
        <v>-7.4087999999999985</v>
      </c>
    </row>
    <row r="92" spans="11:25" ht="12.75">
      <c r="K92">
        <v>0.85</v>
      </c>
      <c r="L92">
        <f t="shared" si="31"/>
        <v>0.15000000000000002</v>
      </c>
      <c r="M92">
        <f t="shared" si="21"/>
        <v>6.825</v>
      </c>
      <c r="N92">
        <f t="shared" si="22"/>
        <v>1.0237500000000002</v>
      </c>
      <c r="O92">
        <f t="shared" si="23"/>
        <v>-5.80125</v>
      </c>
      <c r="Q92">
        <f t="shared" si="24"/>
        <v>2.0475000000000003</v>
      </c>
      <c r="R92">
        <f t="shared" si="25"/>
        <v>-4.7775</v>
      </c>
      <c r="S92">
        <f t="shared" si="26"/>
        <v>-11.6025</v>
      </c>
      <c r="U92">
        <f t="shared" si="27"/>
        <v>8.688749999999999</v>
      </c>
      <c r="W92">
        <f t="shared" si="28"/>
        <v>-0.23625000000000007</v>
      </c>
      <c r="X92">
        <f t="shared" si="29"/>
        <v>1.33875</v>
      </c>
      <c r="Y92">
        <f t="shared" si="30"/>
        <v>-7.586249999999999</v>
      </c>
    </row>
    <row r="93" spans="11:25" ht="12.75">
      <c r="K93">
        <v>0.86</v>
      </c>
      <c r="L93">
        <f t="shared" si="31"/>
        <v>0.14</v>
      </c>
      <c r="M93">
        <f t="shared" si="21"/>
        <v>6.720000000000001</v>
      </c>
      <c r="N93">
        <f t="shared" si="22"/>
        <v>0.9408000000000002</v>
      </c>
      <c r="O93">
        <f t="shared" si="23"/>
        <v>-5.7792</v>
      </c>
      <c r="Q93">
        <f t="shared" si="24"/>
        <v>1.8816000000000004</v>
      </c>
      <c r="R93">
        <f t="shared" si="25"/>
        <v>-4.8384</v>
      </c>
      <c r="S93">
        <f t="shared" si="26"/>
        <v>-11.5584</v>
      </c>
      <c r="U93">
        <f t="shared" si="27"/>
        <v>8.8242</v>
      </c>
      <c r="W93">
        <f t="shared" si="28"/>
        <v>-0.20580000000000004</v>
      </c>
      <c r="X93">
        <f t="shared" si="29"/>
        <v>1.2642</v>
      </c>
      <c r="Y93">
        <f t="shared" si="30"/>
        <v>-7.7658</v>
      </c>
    </row>
    <row r="94" spans="11:25" ht="12.75">
      <c r="K94">
        <v>0.87</v>
      </c>
      <c r="L94">
        <f t="shared" si="31"/>
        <v>0.13</v>
      </c>
      <c r="M94">
        <f t="shared" si="21"/>
        <v>6.615</v>
      </c>
      <c r="N94">
        <f t="shared" si="22"/>
        <v>0.8599500000000001</v>
      </c>
      <c r="O94">
        <f t="shared" si="23"/>
        <v>-5.75505</v>
      </c>
      <c r="Q94">
        <f t="shared" si="24"/>
        <v>1.7199000000000002</v>
      </c>
      <c r="R94">
        <f t="shared" si="25"/>
        <v>-4.8951</v>
      </c>
      <c r="S94">
        <f t="shared" si="26"/>
        <v>-11.5101</v>
      </c>
      <c r="U94">
        <f t="shared" si="27"/>
        <v>8.95755</v>
      </c>
      <c r="W94">
        <f t="shared" si="28"/>
        <v>-0.17745000000000002</v>
      </c>
      <c r="X94">
        <f t="shared" si="29"/>
        <v>1.18755</v>
      </c>
      <c r="Y94">
        <f t="shared" si="30"/>
        <v>-7.94745</v>
      </c>
    </row>
    <row r="95" spans="11:25" ht="12.75">
      <c r="K95">
        <v>0.88</v>
      </c>
      <c r="L95">
        <f t="shared" si="31"/>
        <v>0.12</v>
      </c>
      <c r="M95">
        <f t="shared" si="21"/>
        <v>6.51</v>
      </c>
      <c r="N95">
        <f t="shared" si="22"/>
        <v>0.7811999999999999</v>
      </c>
      <c r="O95">
        <f t="shared" si="23"/>
        <v>-5.7288</v>
      </c>
      <c r="Q95">
        <f t="shared" si="24"/>
        <v>1.5623999999999998</v>
      </c>
      <c r="R95">
        <f t="shared" si="25"/>
        <v>-4.9475999999999996</v>
      </c>
      <c r="S95">
        <f t="shared" si="26"/>
        <v>-11.4576</v>
      </c>
      <c r="U95">
        <f t="shared" si="27"/>
        <v>9.0888</v>
      </c>
      <c r="W95">
        <f t="shared" si="28"/>
        <v>-0.1512</v>
      </c>
      <c r="X95">
        <f t="shared" si="29"/>
        <v>1.1088</v>
      </c>
      <c r="Y95">
        <f t="shared" si="30"/>
        <v>-8.1312</v>
      </c>
    </row>
    <row r="96" spans="11:25" ht="12.75">
      <c r="K96">
        <v>0.89</v>
      </c>
      <c r="L96">
        <f t="shared" si="31"/>
        <v>0.10999999999999999</v>
      </c>
      <c r="M96">
        <f t="shared" si="21"/>
        <v>6.405</v>
      </c>
      <c r="N96">
        <f t="shared" si="22"/>
        <v>0.7045499999999999</v>
      </c>
      <c r="O96">
        <f t="shared" si="23"/>
        <v>-5.70045</v>
      </c>
      <c r="Q96">
        <f t="shared" si="24"/>
        <v>1.4090999999999998</v>
      </c>
      <c r="R96">
        <f t="shared" si="25"/>
        <v>-4.995900000000001</v>
      </c>
      <c r="S96">
        <f t="shared" si="26"/>
        <v>-11.4009</v>
      </c>
      <c r="U96">
        <f t="shared" si="27"/>
        <v>9.21795</v>
      </c>
      <c r="W96">
        <f t="shared" si="28"/>
        <v>-0.12704999999999997</v>
      </c>
      <c r="X96">
        <f t="shared" si="29"/>
        <v>1.02795</v>
      </c>
      <c r="Y96">
        <f t="shared" si="30"/>
        <v>-8.31705</v>
      </c>
    </row>
    <row r="97" spans="11:25" ht="12.75">
      <c r="K97">
        <v>0.9</v>
      </c>
      <c r="L97">
        <f t="shared" si="31"/>
        <v>0.09999999999999998</v>
      </c>
      <c r="M97">
        <f t="shared" si="21"/>
        <v>6.3</v>
      </c>
      <c r="N97">
        <f t="shared" si="22"/>
        <v>0.6299999999999999</v>
      </c>
      <c r="O97">
        <f t="shared" si="23"/>
        <v>-5.67</v>
      </c>
      <c r="Q97">
        <f t="shared" si="24"/>
        <v>1.2599999999999998</v>
      </c>
      <c r="R97">
        <f t="shared" si="25"/>
        <v>-5.04</v>
      </c>
      <c r="S97">
        <f t="shared" si="26"/>
        <v>-11.34</v>
      </c>
      <c r="U97">
        <f t="shared" si="27"/>
        <v>9.345</v>
      </c>
      <c r="W97">
        <f t="shared" si="28"/>
        <v>-0.10499999999999995</v>
      </c>
      <c r="X97">
        <f t="shared" si="29"/>
        <v>0.9449999999999998</v>
      </c>
      <c r="Y97">
        <f t="shared" si="30"/>
        <v>-8.505</v>
      </c>
    </row>
    <row r="98" spans="11:25" ht="12.75">
      <c r="K98">
        <v>0.91</v>
      </c>
      <c r="L98">
        <f t="shared" si="31"/>
        <v>0.08999999999999997</v>
      </c>
      <c r="M98">
        <f t="shared" si="21"/>
        <v>6.194999999999999</v>
      </c>
      <c r="N98">
        <f t="shared" si="22"/>
        <v>0.5575499999999998</v>
      </c>
      <c r="O98">
        <f t="shared" si="23"/>
        <v>-5.637449999999999</v>
      </c>
      <c r="Q98">
        <f t="shared" si="24"/>
        <v>1.1150999999999995</v>
      </c>
      <c r="R98">
        <f t="shared" si="25"/>
        <v>-5.0799</v>
      </c>
      <c r="S98">
        <f t="shared" si="26"/>
        <v>-11.274899999999999</v>
      </c>
      <c r="U98">
        <f t="shared" si="27"/>
        <v>9.46995</v>
      </c>
      <c r="W98">
        <f t="shared" si="28"/>
        <v>-0.08504999999999995</v>
      </c>
      <c r="X98">
        <f t="shared" si="29"/>
        <v>0.8599499999999998</v>
      </c>
      <c r="Y98">
        <f t="shared" si="30"/>
        <v>-8.69505</v>
      </c>
    </row>
    <row r="99" spans="11:25" ht="12.75">
      <c r="K99">
        <v>0.92</v>
      </c>
      <c r="L99">
        <f t="shared" si="31"/>
        <v>0.07999999999999996</v>
      </c>
      <c r="M99">
        <f t="shared" si="21"/>
        <v>6.09</v>
      </c>
      <c r="N99">
        <f t="shared" si="22"/>
        <v>0.48719999999999974</v>
      </c>
      <c r="O99">
        <f t="shared" si="23"/>
        <v>-5.6028</v>
      </c>
      <c r="Q99">
        <f t="shared" si="24"/>
        <v>0.9743999999999995</v>
      </c>
      <c r="R99">
        <f t="shared" si="25"/>
        <v>-5.115600000000001</v>
      </c>
      <c r="S99">
        <f t="shared" si="26"/>
        <v>-11.2056</v>
      </c>
      <c r="U99">
        <f t="shared" si="27"/>
        <v>9.5928</v>
      </c>
      <c r="W99">
        <f t="shared" si="28"/>
        <v>-0.06719999999999993</v>
      </c>
      <c r="X99">
        <f t="shared" si="29"/>
        <v>0.7727999999999997</v>
      </c>
      <c r="Y99">
        <f t="shared" si="30"/>
        <v>-8.8872</v>
      </c>
    </row>
    <row r="100" spans="11:25" ht="12.75">
      <c r="K100">
        <v>0.93</v>
      </c>
      <c r="L100">
        <f t="shared" si="31"/>
        <v>0.06999999999999995</v>
      </c>
      <c r="M100">
        <f t="shared" si="21"/>
        <v>5.984999999999999</v>
      </c>
      <c r="N100">
        <f t="shared" si="22"/>
        <v>0.41894999999999966</v>
      </c>
      <c r="O100">
        <f t="shared" si="23"/>
        <v>-5.56605</v>
      </c>
      <c r="Q100">
        <f t="shared" si="24"/>
        <v>0.8378999999999993</v>
      </c>
      <c r="R100">
        <f t="shared" si="25"/>
        <v>-5.1471</v>
      </c>
      <c r="S100">
        <f t="shared" si="26"/>
        <v>-11.1321</v>
      </c>
      <c r="U100">
        <f t="shared" si="27"/>
        <v>9.713550000000001</v>
      </c>
      <c r="W100">
        <f t="shared" si="28"/>
        <v>-0.051449999999999926</v>
      </c>
      <c r="X100">
        <f t="shared" si="29"/>
        <v>0.6835499999999997</v>
      </c>
      <c r="Y100">
        <f t="shared" si="30"/>
        <v>-9.081450000000002</v>
      </c>
    </row>
    <row r="101" spans="11:25" ht="12.75">
      <c r="K101">
        <v>0.94</v>
      </c>
      <c r="L101">
        <f t="shared" si="31"/>
        <v>0.06000000000000005</v>
      </c>
      <c r="M101">
        <f t="shared" si="21"/>
        <v>5.880000000000001</v>
      </c>
      <c r="N101">
        <f t="shared" si="22"/>
        <v>0.35280000000000034</v>
      </c>
      <c r="O101">
        <f t="shared" si="23"/>
        <v>-5.527200000000001</v>
      </c>
      <c r="Q101">
        <f t="shared" si="24"/>
        <v>0.7056000000000007</v>
      </c>
      <c r="R101">
        <f t="shared" si="25"/>
        <v>-5.1744</v>
      </c>
      <c r="S101">
        <f t="shared" si="26"/>
        <v>-11.054400000000001</v>
      </c>
      <c r="U101">
        <f t="shared" si="27"/>
        <v>9.832199999999998</v>
      </c>
      <c r="W101">
        <f t="shared" si="28"/>
        <v>-0.03780000000000007</v>
      </c>
      <c r="X101">
        <f t="shared" si="29"/>
        <v>0.5922000000000005</v>
      </c>
      <c r="Y101">
        <f t="shared" si="30"/>
        <v>-9.2778</v>
      </c>
    </row>
    <row r="102" spans="11:25" ht="12.75">
      <c r="K102">
        <v>0.95</v>
      </c>
      <c r="L102">
        <f t="shared" si="31"/>
        <v>0.050000000000000044</v>
      </c>
      <c r="M102">
        <f t="shared" si="21"/>
        <v>5.775</v>
      </c>
      <c r="N102">
        <f t="shared" si="22"/>
        <v>0.2887500000000003</v>
      </c>
      <c r="O102">
        <f t="shared" si="23"/>
        <v>-5.48625</v>
      </c>
      <c r="Q102">
        <f t="shared" si="24"/>
        <v>0.5775000000000006</v>
      </c>
      <c r="R102">
        <f t="shared" si="25"/>
        <v>-5.1975</v>
      </c>
      <c r="S102">
        <f t="shared" si="26"/>
        <v>-10.9725</v>
      </c>
      <c r="U102">
        <f t="shared" si="27"/>
        <v>9.94875</v>
      </c>
      <c r="W102">
        <f t="shared" si="28"/>
        <v>-0.026250000000000048</v>
      </c>
      <c r="X102">
        <f t="shared" si="29"/>
        <v>0.49875000000000047</v>
      </c>
      <c r="Y102">
        <f t="shared" si="30"/>
        <v>-9.47625</v>
      </c>
    </row>
    <row r="103" spans="11:25" ht="12.75">
      <c r="K103">
        <v>0.96</v>
      </c>
      <c r="L103">
        <f t="shared" si="31"/>
        <v>0.040000000000000036</v>
      </c>
      <c r="M103">
        <f>$B$9+($C$9*(L103-K103))</f>
        <v>5.67</v>
      </c>
      <c r="N103">
        <f>L103*M103</f>
        <v>0.2268000000000002</v>
      </c>
      <c r="O103">
        <f t="shared" si="23"/>
        <v>-5.4432</v>
      </c>
      <c r="Q103">
        <f t="shared" si="24"/>
        <v>0.4536000000000004</v>
      </c>
      <c r="R103">
        <f t="shared" si="25"/>
        <v>-5.216399999999999</v>
      </c>
      <c r="S103">
        <f t="shared" si="26"/>
        <v>-10.8864</v>
      </c>
      <c r="U103">
        <f t="shared" si="27"/>
        <v>10.0632</v>
      </c>
      <c r="W103">
        <f t="shared" si="28"/>
        <v>-0.01680000000000003</v>
      </c>
      <c r="X103">
        <f t="shared" si="29"/>
        <v>0.40320000000000034</v>
      </c>
      <c r="Y103">
        <f t="shared" si="30"/>
        <v>-9.6768</v>
      </c>
    </row>
    <row r="104" spans="11:25" ht="12.75">
      <c r="K104">
        <v>0.97</v>
      </c>
      <c r="L104">
        <f t="shared" si="31"/>
        <v>0.030000000000000027</v>
      </c>
      <c r="M104">
        <f>$B$9+($C$9*(L104-K104))</f>
        <v>5.565</v>
      </c>
      <c r="N104">
        <f>L104*M104</f>
        <v>0.16695000000000015</v>
      </c>
      <c r="O104">
        <f t="shared" si="23"/>
        <v>-5.3980500000000005</v>
      </c>
      <c r="Q104">
        <f t="shared" si="24"/>
        <v>0.3339000000000003</v>
      </c>
      <c r="R104">
        <f t="shared" si="25"/>
        <v>-5.2311</v>
      </c>
      <c r="S104">
        <f t="shared" si="26"/>
        <v>-10.796100000000001</v>
      </c>
      <c r="U104">
        <f t="shared" si="27"/>
        <v>10.17555</v>
      </c>
      <c r="W104">
        <f t="shared" si="28"/>
        <v>-0.009450000000000017</v>
      </c>
      <c r="X104">
        <f t="shared" si="29"/>
        <v>0.30555000000000027</v>
      </c>
      <c r="Y104">
        <f t="shared" si="30"/>
        <v>-9.87945</v>
      </c>
    </row>
    <row r="105" spans="11:25" ht="12.75">
      <c r="K105">
        <v>0.98</v>
      </c>
      <c r="L105">
        <f t="shared" si="31"/>
        <v>0.020000000000000018</v>
      </c>
      <c r="M105">
        <f>$B$9+($C$9*(L105-K105))</f>
        <v>5.46</v>
      </c>
      <c r="N105">
        <f>L105*M105</f>
        <v>0.1092000000000001</v>
      </c>
      <c r="O105">
        <f t="shared" si="23"/>
        <v>-5.3508</v>
      </c>
      <c r="Q105">
        <f t="shared" si="24"/>
        <v>0.2184000000000002</v>
      </c>
      <c r="R105">
        <f t="shared" si="25"/>
        <v>-5.2416</v>
      </c>
      <c r="S105">
        <f t="shared" si="26"/>
        <v>-10.7016</v>
      </c>
      <c r="U105">
        <f t="shared" si="27"/>
        <v>10.2858</v>
      </c>
      <c r="W105">
        <f t="shared" si="28"/>
        <v>-0.0042000000000000075</v>
      </c>
      <c r="X105">
        <f t="shared" si="29"/>
        <v>0.20580000000000018</v>
      </c>
      <c r="Y105">
        <f t="shared" si="30"/>
        <v>-10.0842</v>
      </c>
    </row>
    <row r="106" spans="11:25" ht="12.75">
      <c r="K106">
        <v>0.99</v>
      </c>
      <c r="L106">
        <f t="shared" si="31"/>
        <v>0.010000000000000009</v>
      </c>
      <c r="M106">
        <f>$B$9+($C$9*(L106-K106))</f>
        <v>5.355</v>
      </c>
      <c r="N106">
        <f>L106*M106</f>
        <v>0.05355000000000005</v>
      </c>
      <c r="O106">
        <f t="shared" si="23"/>
        <v>-5.30145</v>
      </c>
      <c r="Q106">
        <f t="shared" si="24"/>
        <v>0.1071000000000001</v>
      </c>
      <c r="R106">
        <f t="shared" si="25"/>
        <v>-5.2479000000000005</v>
      </c>
      <c r="S106">
        <f t="shared" si="26"/>
        <v>-10.6029</v>
      </c>
      <c r="U106">
        <f t="shared" si="27"/>
        <v>10.393949999999998</v>
      </c>
      <c r="W106">
        <f t="shared" si="28"/>
        <v>-0.0010500000000000019</v>
      </c>
      <c r="X106">
        <f t="shared" si="29"/>
        <v>0.1039500000000001</v>
      </c>
      <c r="Y106">
        <f t="shared" si="30"/>
        <v>-10.29105</v>
      </c>
    </row>
    <row r="107" spans="11:25" ht="12.75">
      <c r="K107">
        <v>1</v>
      </c>
      <c r="L107">
        <f t="shared" si="31"/>
        <v>0</v>
      </c>
      <c r="M107">
        <f>$B$9+($C$9*(L107-K107))</f>
        <v>5.25</v>
      </c>
      <c r="N107">
        <f>L107*M107</f>
        <v>0</v>
      </c>
      <c r="O107">
        <f t="shared" si="23"/>
        <v>-5.25</v>
      </c>
      <c r="Q107">
        <f t="shared" si="24"/>
        <v>0</v>
      </c>
      <c r="R107">
        <f t="shared" si="25"/>
        <v>-5.25</v>
      </c>
      <c r="S107">
        <f t="shared" si="26"/>
        <v>-10.5</v>
      </c>
      <c r="U107">
        <f t="shared" si="27"/>
        <v>10.5</v>
      </c>
      <c r="W107">
        <f t="shared" si="28"/>
        <v>0</v>
      </c>
      <c r="X107">
        <f t="shared" si="29"/>
        <v>0</v>
      </c>
      <c r="Y107">
        <f t="shared" si="30"/>
        <v>-10.5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Hamilton</dc:creator>
  <cp:keywords/>
  <dc:description/>
  <cp:lastModifiedBy>Matthew Hamilton</cp:lastModifiedBy>
  <dcterms:created xsi:type="dcterms:W3CDTF">2007-07-19T00:11:54Z</dcterms:created>
  <cp:category/>
  <cp:version/>
  <cp:contentType/>
  <cp:contentStatus/>
</cp:coreProperties>
</file>